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C:\Users\anima\OneDrive\Escritorio\"/>
    </mc:Choice>
  </mc:AlternateContent>
  <xr:revisionPtr revIDLastSave="0" documentId="13_ncr:1_{8A58CF09-819B-42AB-ACB7-81929D9E0BA3}" xr6:coauthVersionLast="47" xr6:coauthVersionMax="47" xr10:uidLastSave="{00000000-0000-0000-0000-000000000000}"/>
  <bookViews>
    <workbookView xWindow="-108" yWindow="-108" windowWidth="23256" windowHeight="12576" tabRatio="577" activeTab="5" xr2:uid="{00000000-000D-0000-FFFF-FFFF00000000}"/>
  </bookViews>
  <sheets>
    <sheet name="Instrucciones" sheetId="7" r:id="rId1"/>
    <sheet name="NTS" sheetId="1" r:id="rId2"/>
    <sheet name="Purpose of the project" sheetId="6" r:id="rId3"/>
    <sheet name="Expected harms" sheetId="3" r:id="rId4"/>
    <sheet name="Fate of animals kept alive" sheetId="4" r:id="rId5"/>
    <sheet name="Evaluación OH" sheetId="8" r:id="rId6"/>
    <sheet name="Translations" sheetId="2" state="hidden" r:id="rId7"/>
    <sheet name="Configuration" sheetId="5" state="hidden" r:id="rId8"/>
  </sheets>
  <definedNames>
    <definedName name="_xlnm._FilterDatabase" localSheetId="1"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<sst xmlns="http://schemas.openxmlformats.org/spreadsheetml/2006/main" count="5299" uniqueCount="5003">
  <si>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</si>
  <si>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</si>
  <si>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</si>
  <si>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</si>
  <si>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</si>
  <si>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</si>
  <si>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</si>
  <si>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</si>
  <si>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</si>
  <si>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</si>
  <si>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</si>
  <si>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</si>
  <si>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</si>
  <si>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</si>
  <si>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</si>
  <si>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</si>
  <si>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</si>
  <si>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</si>
  <si>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</si>
  <si>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</si>
  <si>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</si>
  <si>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</si>
  <si>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</si>
  <si>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</si>
  <si>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</si>
  <si>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</si>
  <si>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</si>
  <si>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</si>
  <si>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</si>
  <si>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</si>
  <si>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</si>
  <si>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</si>
  <si>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</si>
  <si>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</si>
  <si>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</si>
  <si>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</si>
  <si>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</si>
  <si>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</si>
  <si>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</si>
  <si>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</si>
  <si>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</si>
  <si>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</si>
  <si>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</si>
  <si>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</si>
  <si>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</si>
  <si>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</si>
  <si>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</si>
  <si>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</si>
  <si>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</si>
  <si>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</si>
  <si>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</si>
  <si>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</si>
  <si>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</si>
  <si>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</si>
  <si>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</si>
  <si>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</si>
  <si>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</si>
  <si>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</si>
  <si>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</si>
  <si>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</si>
  <si>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</si>
  <si>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</si>
  <si>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</si>
  <si>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</si>
  <si>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</si>
  <si>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</si>
  <si>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</si>
  <si>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</si>
  <si>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</si>
  <si>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</si>
  <si>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</si>
  <si>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</si>
  <si>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</si>
  <si>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</si>
  <si>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</si>
  <si>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</si>
  <si>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</si>
  <si>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</si>
  <si>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</si>
  <si>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</si>
  <si>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</si>
  <si>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</si>
  <si>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</si>
  <si>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</si>
  <si>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</si>
  <si>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</si>
  <si>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</si>
  <si>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</si>
  <si>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</si>
  <si>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</si>
  <si>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</si>
  <si>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</si>
  <si>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</si>
  <si>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</si>
  <si>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</si>
  <si>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</si>
  <si>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</si>
  <si>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</si>
  <si>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</si>
  <si>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</si>
  <si>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</si>
  <si>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</si>
  <si>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</si>
  <si>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</si>
  <si>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</si>
  <si>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</si>
  <si>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</si>
  <si>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</si>
  <si>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</si>
  <si>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</si>
  <si>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</si>
  <si>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</si>
  <si>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</si>
  <si>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</si>
  <si>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</si>
  <si>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</si>
  <si>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</si>
  <si>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</si>
  <si>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</si>
  <si>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</si>
  <si>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</si>
  <si>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</si>
  <si>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</si>
  <si>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</si>
  <si>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</si>
  <si>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</si>
  <si>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</si>
  <si>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</si>
  <si>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</si>
  <si>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</si>
  <si>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</si>
  <si>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</si>
  <si>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</si>
  <si>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</si>
  <si>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</si>
  <si>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</si>
  <si>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</si>
  <si>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</si>
  <si>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</si>
  <si>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</si>
  <si>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</si>
  <si>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</si>
  <si>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</si>
  <si>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</si>
  <si>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</si>
  <si>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</si>
  <si>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</si>
  <si>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</si>
  <si>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</si>
  <si>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</si>
  <si>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</si>
  <si>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</si>
  <si>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</si>
  <si>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</si>
  <si>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</si>
  <si>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</si>
  <si>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</si>
  <si>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</si>
  <si>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</si>
  <si>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</si>
  <si>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</si>
  <si>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</si>
  <si>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</si>
  <si>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</si>
  <si>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</si>
  <si>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</si>
  <si>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</si>
  <si>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</si>
  <si>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</si>
  <si>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</si>
  <si>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</si>
  <si>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</si>
  <si>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</si>
  <si>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</si>
  <si>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</si>
  <si>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</si>
  <si>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</si>
  <si>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</si>
  <si>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</si>
  <si>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</si>
  <si>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</si>
  <si>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</si>
  <si>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</si>
  <si>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</si>
  <si>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</si>
  <si>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</si>
  <si>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</si>
  <si>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</si>
  <si>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</si>
  <si>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</si>
  <si>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</si>
  <si>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</si>
  <si>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</si>
  <si>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</si>
  <si>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</si>
  <si>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</si>
  <si>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</si>
  <si>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</si>
  <si>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</si>
  <si>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</si>
  <si>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</si>
  <si>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</si>
  <si>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</si>
  <si>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</si>
  <si>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</si>
  <si>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</si>
  <si>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</si>
  <si>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</si>
  <si>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</si>
  <si>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</si>
  <si>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</si>
  <si>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</si>
  <si>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</si>
  <si>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</si>
  <si>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</si>
  <si>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</si>
  <si>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</si>
  <si>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</si>
  <si>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</si>
  <si>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</si>
  <si>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</si>
  <si>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</si>
  <si>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</si>
  <si>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</si>
  <si>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</si>
  <si>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</si>
  <si>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</si>
  <si>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</si>
  <si>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</si>
  <si>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</si>
  <si>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</si>
  <si>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</si>
  <si>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</si>
  <si>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</si>
  <si>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</si>
  <si>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</si>
  <si>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</si>
  <si>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</si>
  <si>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</si>
  <si>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</si>
  <si>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</si>
  <si>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</si>
  <si>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</si>
  <si>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</si>
  <si>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</si>
  <si>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</si>
  <si>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</si>
  <si>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</si>
  <si>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</si>
  <si>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</si>
  <si>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</si>
  <si>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</si>
  <si>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</si>
  <si>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</si>
  <si>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</si>
  <si>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</si>
  <si>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</si>
  <si>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</si>
  <si>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</si>
  <si>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</si>
  <si>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</si>
  <si>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</si>
  <si>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</si>
  <si>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</si>
  <si>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</si>
  <si>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</si>
  <si>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</si>
  <si>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</si>
  <si>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</si>
  <si>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</si>
  <si>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</si>
  <si>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</si>
  <si>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</si>
  <si>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</si>
  <si>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</si>
  <si>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</si>
  <si>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</si>
  <si>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</si>
  <si>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</si>
  <si>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</si>
  <si>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</si>
  <si>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</si>
  <si>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</si>
  <si>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</si>
  <si>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</si>
  <si>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</si>
  <si>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</si>
  <si>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</si>
  <si>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</si>
  <si>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</si>
  <si>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</si>
  <si>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</si>
  <si>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</si>
  <si>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</si>
  <si>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</si>
  <si>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</si>
  <si>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</si>
  <si>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</si>
  <si>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</si>
  <si>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</si>
  <si>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</si>
  <si>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</si>
  <si>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</si>
  <si>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</si>
  <si>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</si>
  <si>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</si>
  <si>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</si>
  <si>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</si>
  <si>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</si>
  <si>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</si>
  <si>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</si>
  <si>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</si>
  <si>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</si>
  <si>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</si>
  <si>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</si>
  <si>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</si>
  <si>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</si>
  <si>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</si>
  <si>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</si>
  <si>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</si>
  <si>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</si>
  <si>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</si>
  <si>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</si>
  <si>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</si>
  <si>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</si>
  <si>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</si>
  <si>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</si>
  <si>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</si>
  <si>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</si>
  <si>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</si>
  <si>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</si>
  <si>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</si>
  <si>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</si>
  <si>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</si>
  <si>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</si>
  <si>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</si>
  <si>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</si>
  <si>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</si>
  <si>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</si>
  <si>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</si>
  <si>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</si>
  <si>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</si>
  <si>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</si>
  <si>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</si>
  <si>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</si>
  <si>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</si>
  <si>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</si>
  <si>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</si>
  <si>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</si>
  <si>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</si>
  <si>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</si>
  <si>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</si>
  <si>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</si>
  <si>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</si>
  <si>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</si>
  <si>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</si>
  <si>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</si>
  <si>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</si>
  <si>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</si>
  <si>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</si>
  <si>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</si>
  <si>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</si>
  <si>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</si>
  <si>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</si>
  <si>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</si>
  <si>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</si>
  <si>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</si>
  <si>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</si>
  <si>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</si>
  <si>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</si>
  <si>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</si>
  <si>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</si>
  <si>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</si>
  <si>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</si>
  <si>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</si>
  <si>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</si>
  <si>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</si>
  <si>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</si>
  <si>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</si>
  <si>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</si>
  <si>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</si>
  <si>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</si>
  <si>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</si>
  <si>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</si>
  <si>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</si>
  <si>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</si>
  <si>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</si>
  <si>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</si>
  <si>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</si>
  <si>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</si>
  <si>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</si>
  <si>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</si>
  <si>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</si>
  <si>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</si>
  <si>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</si>
  <si>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</si>
  <si>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</si>
  <si>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</si>
  <si>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</si>
  <si>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</si>
  <si>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</si>
  <si>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</si>
  <si>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</si>
  <si>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</si>
  <si>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</si>
  <si>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</si>
  <si>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</si>
  <si>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</si>
  <si>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</si>
  <si>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</si>
  <si>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</si>
  <si>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</si>
  <si>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</si>
  <si>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</si>
  <si>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</si>
  <si>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</si>
  <si>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</si>
  <si>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</si>
  <si>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</si>
  <si>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</si>
  <si>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</si>
  <si>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</si>
  <si>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</si>
  <si>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</si>
  <si>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</si>
  <si>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</si>
  <si>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</si>
  <si>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</si>
  <si>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</si>
  <si>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</si>
  <si>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</si>
  <si>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</si>
  <si>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</si>
  <si>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</si>
  <si>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</si>
  <si>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</si>
  <si>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</si>
  <si>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</si>
  <si>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</si>
  <si>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</si>
  <si>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</si>
  <si>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</si>
  <si>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</si>
  <si>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</si>
  <si>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</si>
  <si>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</si>
  <si>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</si>
  <si>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</si>
  <si>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</si>
  <si>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</si>
  <si>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</si>
  <si>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</si>
  <si>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</si>
  <si>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</si>
  <si>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</si>
  <si>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</si>
  <si>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</si>
  <si>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</si>
  <si>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</si>
  <si>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</si>
  <si>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</si>
  <si>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</si>
  <si>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</si>
  <si>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</si>
  <si>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</si>
  <si>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</si>
  <si>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</si>
  <si>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</si>
  <si>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</si>
  <si>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</si>
  <si>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</si>
  <si>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</si>
  <si>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</si>
  <si>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</si>
  <si>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</si>
  <si>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</si>
  <si>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</si>
  <si>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</si>
  <si>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</si>
  <si>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</si>
  <si>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</si>
  <si>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</si>
  <si>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</si>
  <si>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</si>
  <si>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</si>
  <si>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</si>
  <si>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</si>
  <si>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</si>
  <si>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</si>
  <si>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</si>
  <si>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</si>
  <si>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</si>
  <si>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</si>
  <si>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</si>
  <si>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</si>
  <si>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</si>
  <si>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</si>
  <si>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</si>
  <si>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</si>
  <si>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</si>
  <si>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</si>
  <si>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</si>
  <si>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</si>
  <si>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</si>
  <si>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</si>
  <si>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</si>
  <si>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</si>
  <si>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</si>
  <si>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</si>
  <si>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</si>
  <si>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</si>
  <si>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</si>
  <si>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</si>
  <si>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</si>
  <si>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</si>
  <si>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</si>
  <si>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</si>
  <si>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</si>
  <si>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</si>
  <si>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</si>
  <si>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</si>
  <si>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</si>
  <si>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</si>
  <si>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</si>
  <si>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</si>
  <si>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</si>
  <si>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</si>
  <si>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</si>
  <si>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</si>
  <si>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</si>
  <si>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</si>
  <si>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</si>
  <si>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</si>
  <si>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</si>
  <si>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</si>
  <si>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</si>
  <si>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</si>
  <si>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</si>
  <si>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</si>
  <si>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</si>
  <si>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</si>
  <si>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</si>
  <si>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</si>
  <si>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</si>
  <si>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</si>
  <si>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</si>
  <si>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</si>
  <si>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</si>
  <si>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</si>
  <si>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</si>
  <si>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</si>
  <si>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</si>
  <si>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</si>
  <si>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</si>
  <si>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</si>
  <si>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</si>
  <si>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</si>
  <si>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</si>
  <si>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</si>
  <si>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</si>
  <si>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</si>
  <si>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</si>
  <si>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</si>
  <si>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</si>
  <si>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</si>
  <si>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</si>
  <si>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</si>
  <si>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</si>
  <si>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</si>
  <si>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</si>
  <si>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</si>
  <si>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</si>
  <si>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</si>
  <si>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</si>
  <si>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</si>
  <si>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</si>
  <si>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</si>
  <si>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</si>
  <si>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</si>
  <si>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</si>
  <si>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</si>
  <si>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</si>
  <si>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</si>
  <si>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</si>
  <si>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</si>
  <si>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</si>
  <si>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</si>
  <si>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</si>
  <si>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</si>
  <si>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</si>
  <si>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</si>
  <si>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</si>
  <si>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</si>
  <si>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</si>
  <si>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</si>
  <si>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</si>
  <si>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</si>
  <si>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</si>
  <si>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</si>
  <si>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</si>
  <si>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</si>
  <si>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</si>
  <si>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</si>
  <si>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</si>
  <si>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</si>
  <si>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</si>
  <si>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</si>
  <si>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</si>
  <si>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</si>
  <si>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</si>
  <si>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</si>
  <si>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</si>
  <si>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</si>
  <si>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</si>
  <si>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</si>
  <si>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</si>
  <si>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</si>
  <si>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</si>
  <si>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</si>
  <si>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</si>
  <si>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</si>
  <si>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</si>
  <si>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</si>
  <si>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</si>
  <si>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</si>
  <si>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</si>
  <si>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</si>
  <si>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</si>
  <si>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</si>
  <si>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</si>
  <si>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</si>
  <si>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</si>
  <si>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</si>
  <si>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</si>
  <si>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</si>
  <si>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</si>
  <si>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</si>
  <si>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</si>
  <si>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</si>
  <si>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</si>
  <si>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</si>
  <si>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</si>
  <si>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</si>
  <si>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</si>
  <si>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</si>
  <si>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</si>
  <si>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</si>
  <si>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</si>
  <si>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</si>
  <si>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</si>
  <si>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</si>
  <si>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</si>
  <si>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</si>
  <si>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</si>
  <si>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</si>
  <si>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</si>
  <si>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</si>
  <si>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</si>
  <si>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</si>
  <si>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</si>
  <si>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</si>
  <si>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</si>
  <si>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</si>
  <si>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</si>
  <si>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</si>
  <si>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</si>
  <si>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</si>
  <si>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</si>
  <si>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</si>
  <si>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</si>
  <si>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</si>
  <si>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</si>
  <si>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</si>
  <si>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</si>
  <si>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</si>
  <si>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</si>
  <si>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</si>
  <si>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</si>
  <si>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</si>
  <si>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</si>
  <si>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</si>
  <si>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</si>
  <si>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</si>
  <si>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</si>
  <si>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</si>
  <si>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</si>
  <si>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</si>
  <si>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</si>
  <si>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</si>
  <si>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</si>
  <si>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</si>
  <si>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</si>
  <si>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</si>
  <si>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</si>
  <si>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</si>
  <si>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</si>
  <si>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</si>
  <si>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</si>
  <si>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</si>
  <si>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</si>
  <si>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</si>
  <si>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</si>
  <si>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</si>
  <si>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</si>
  <si>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</si>
  <si>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</si>
  <si>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</si>
  <si>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</si>
  <si>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</si>
  <si>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</si>
  <si>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</si>
  <si>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</si>
  <si>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</si>
  <si>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</si>
  <si>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</si>
  <si>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</si>
  <si>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</si>
  <si>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</si>
  <si>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</si>
  <si>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</si>
  <si>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</si>
  <si>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</si>
  <si>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</si>
  <si>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</si>
  <si>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</si>
  <si>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</si>
  <si>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</si>
  <si>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</si>
  <si>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</si>
  <si>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</si>
  <si>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</si>
  <si>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</si>
  <si>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</si>
  <si>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</si>
  <si>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</si>
  <si>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</si>
  <si>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</si>
  <si>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</si>
  <si>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</si>
  <si>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</si>
  <si>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</si>
  <si>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</si>
  <si>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</si>
  <si>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</si>
  <si>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</si>
  <si>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</si>
  <si>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</si>
  <si>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</si>
  <si>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</si>
  <si>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</si>
  <si>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</si>
  <si>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</si>
  <si>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</si>
  <si>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</si>
  <si>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</si>
  <si>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</si>
  <si>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</si>
  <si>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</si>
  <si>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</si>
  <si>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</si>
  <si>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</si>
  <si>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</si>
  <si>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</si>
  <si>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</si>
  <si>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</si>
  <si>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</si>
  <si>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</si>
  <si>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</si>
  <si>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</si>
  <si>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</si>
  <si>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</si>
  <si>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</si>
  <si>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</si>
  <si>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</si>
  <si>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</si>
  <si>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</si>
  <si>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</si>
  <si>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</si>
  <si>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</si>
  <si>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</si>
  <si>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</si>
  <si>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</si>
  <si>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</si>
  <si>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</si>
  <si>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</si>
  <si>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</si>
  <si>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</si>
  <si>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</si>
  <si>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</si>
  <si>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</si>
  <si>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</si>
  <si>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</si>
  <si>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</si>
  <si>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</si>
  <si>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</si>
  <si>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</si>
  <si>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</si>
  <si>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</si>
  <si>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</si>
  <si>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</si>
  <si>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</si>
  <si>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</si>
  <si>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</si>
  <si>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</si>
  <si>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</si>
  <si>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</si>
  <si>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</si>
  <si>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</si>
  <si>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</si>
  <si>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</si>
  <si>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</si>
  <si>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</si>
  <si>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</si>
  <si>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</si>
  <si>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</si>
  <si>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</si>
  <si>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</si>
  <si>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</si>
  <si>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</si>
  <si>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</si>
  <si>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</si>
  <si>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</si>
  <si>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</si>
  <si>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</si>
  <si>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</si>
  <si>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</si>
  <si>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</si>
  <si>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</si>
  <si>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</si>
  <si>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</si>
  <si>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</si>
  <si>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</si>
  <si>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</si>
  <si>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</si>
  <si>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</si>
  <si>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</si>
  <si>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</si>
  <si>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</si>
  <si>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</si>
  <si>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</si>
  <si>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</si>
  <si>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</si>
  <si>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</si>
  <si>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</si>
  <si>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</si>
  <si>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</si>
  <si>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</si>
  <si>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</si>
  <si>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</si>
  <si>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</si>
  <si>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</si>
  <si>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</si>
  <si>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</si>
  <si>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</si>
  <si>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</si>
  <si>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</si>
  <si>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</si>
  <si>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</si>
  <si>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</si>
  <si>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</si>
  <si>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</si>
  <si>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</si>
  <si>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</si>
  <si>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</si>
  <si>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</si>
  <si>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</si>
  <si>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</si>
  <si>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</si>
  <si>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</si>
  <si>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</si>
  <si>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</si>
  <si>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</si>
  <si>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</si>
  <si>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</si>
  <si>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</si>
  <si>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</si>
  <si>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</si>
  <si>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</si>
  <si>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</si>
  <si>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</si>
  <si>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</si>
  <si>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</si>
  <si>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</si>
  <si>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</si>
  <si>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</si>
  <si>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</si>
  <si>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</si>
  <si>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</si>
  <si>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</si>
  <si>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</si>
  <si>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</si>
  <si>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</si>
  <si>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</si>
  <si>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</si>
  <si>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</si>
  <si>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</si>
  <si>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</si>
  <si>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</si>
  <si>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</si>
  <si>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</si>
  <si>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</si>
  <si>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</si>
  <si>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</si>
  <si>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</si>
  <si>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</si>
  <si>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</si>
  <si>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</si>
  <si>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</si>
  <si>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</si>
  <si>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</si>
  <si>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</si>
  <si>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</si>
  <si>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</si>
  <si>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</si>
  <si>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</si>
  <si>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</si>
  <si>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</si>
  <si>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</si>
  <si>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</si>
  <si>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</si>
  <si>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</si>
  <si>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</si>
  <si>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</si>
  <si>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</si>
  <si>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</si>
  <si>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</si>
  <si>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</si>
  <si>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</si>
  <si>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</si>
  <si>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</si>
  <si>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</si>
  <si>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</si>
  <si>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</si>
  <si>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</si>
  <si>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</si>
  <si>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</si>
  <si>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</si>
  <si>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</si>
  <si>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</si>
  <si>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</si>
  <si>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</si>
  <si>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</si>
  <si>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</si>
  <si>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</si>
  <si>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</si>
  <si>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</si>
  <si>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</si>
  <si>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</si>
  <si>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</si>
  <si>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</si>
  <si>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</si>
  <si>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</si>
  <si>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</si>
  <si>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</si>
  <si>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</si>
  <si>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</si>
  <si>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</si>
  <si>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</si>
  <si>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</si>
  <si>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</si>
  <si>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</si>
  <si>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</si>
  <si>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</si>
  <si>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</si>
  <si>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</si>
  <si>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</si>
  <si>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</si>
  <si>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</si>
  <si>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</si>
  <si>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</si>
  <si>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</si>
  <si>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</si>
  <si>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</si>
  <si>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</si>
  <si>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</si>
  <si>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</si>
  <si>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</si>
  <si>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</si>
  <si>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</si>
  <si>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</si>
  <si>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</si>
  <si>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</si>
  <si>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</si>
  <si>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</si>
  <si>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</si>
  <si>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</si>
  <si>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</si>
  <si>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</si>
  <si>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</si>
  <si>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</si>
  <si>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</si>
  <si>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</si>
  <si>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</si>
  <si>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</si>
  <si>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</si>
  <si>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</si>
  <si>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</si>
  <si>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</si>
  <si>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</si>
  <si>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</si>
  <si>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</si>
  <si>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</si>
  <si>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</si>
  <si>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</si>
  <si>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</si>
  <si>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</si>
  <si>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</si>
  <si>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</si>
  <si>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</si>
  <si>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</si>
  <si>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</si>
  <si>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</si>
  <si>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</si>
  <si>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</si>
  <si>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</si>
  <si>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</si>
  <si>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</si>
  <si>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</si>
  <si>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</si>
  <si>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</si>
  <si>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</si>
  <si>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</si>
  <si>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</si>
  <si>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</si>
  <si>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</si>
  <si>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</si>
  <si>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</si>
  <si>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</si>
  <si>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</si>
  <si>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</si>
  <si>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</si>
  <si>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</si>
  <si>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</si>
  <si>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</si>
  <si>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</si>
  <si>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</si>
  <si>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</si>
  <si>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</si>
  <si>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</si>
  <si>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</si>
  <si>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</si>
  <si>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</si>
  <si>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</si>
  <si>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</si>
  <si>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</si>
  <si>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</si>
  <si>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</si>
  <si>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</si>
  <si>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</si>
  <si>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</si>
  <si>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</si>
  <si>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</si>
  <si>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</si>
  <si>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</si>
  <si>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</si>
  <si>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</si>
  <si>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</si>
  <si>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</si>
  <si>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</si>
  <si>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</si>
  <si>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</si>
  <si>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</si>
  <si>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</si>
  <si>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</si>
  <si>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</si>
  <si>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</si>
  <si>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</si>
  <si>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</si>
  <si>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</si>
  <si>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</si>
  <si>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</si>
  <si>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</si>
  <si>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</si>
  <si>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</si>
  <si>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</si>
  <si>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</si>
  <si>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</si>
  <si>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</si>
  <si>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</si>
  <si>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</si>
  <si>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</si>
  <si>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</si>
  <si>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</si>
  <si>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</si>
  <si>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</si>
  <si>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</si>
  <si>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</si>
  <si>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</si>
  <si>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</si>
  <si>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</si>
  <si>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</si>
  <si>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</si>
  <si>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</si>
  <si>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</si>
  <si>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</si>
  <si>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</si>
  <si>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</si>
  <si>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</si>
  <si>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</si>
  <si>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</si>
  <si>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</si>
  <si>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</si>
  <si>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</si>
  <si>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</si>
  <si>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</si>
  <si>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</si>
  <si>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</si>
  <si>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</si>
  <si>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</si>
  <si>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</si>
  <si>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</si>
  <si>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</si>
  <si>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</si>
  <si>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</si>
  <si>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</si>
  <si>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</si>
  <si>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</si>
  <si>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</si>
  <si>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</si>
  <si>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</si>
  <si>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</si>
  <si>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</si>
  <si>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</si>
  <si>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</si>
  <si>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</si>
  <si>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</si>
  <si>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</si>
  <si>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</si>
  <si>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</si>
  <si>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</si>
  <si>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</si>
  <si>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</si>
  <si>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</si>
  <si>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</si>
  <si>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</si>
  <si>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</si>
  <si>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</si>
  <si>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</si>
  <si>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</si>
  <si>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</si>
  <si>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</si>
  <si>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</si>
  <si>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</si>
  <si>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</si>
  <si>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</si>
  <si>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</si>
  <si>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</si>
  <si>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</si>
  <si>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</si>
  <si>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</si>
  <si>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</si>
  <si>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</si>
  <si>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</si>
  <si>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</si>
  <si>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</si>
  <si>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</si>
  <si>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</si>
  <si>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</si>
  <si>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</si>
  <si>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</si>
  <si>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</si>
  <si>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</si>
  <si>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</si>
  <si>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</si>
  <si>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</si>
  <si>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</si>
  <si>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</si>
  <si>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</si>
  <si>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</si>
  <si>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</si>
  <si>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</si>
  <si>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</si>
  <si>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</si>
  <si>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</si>
  <si>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</si>
  <si>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</si>
  <si>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</si>
  <si>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</si>
  <si>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</si>
  <si>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</si>
  <si>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</si>
  <si>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</si>
  <si>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</si>
  <si>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</si>
  <si>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</si>
  <si>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</si>
  <si>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</si>
  <si>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</si>
  <si>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</si>
  <si>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</si>
  <si>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</si>
  <si>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</si>
  <si>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</si>
  <si>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</si>
  <si>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</si>
  <si>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</si>
  <si>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</si>
  <si>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</si>
  <si>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</si>
  <si>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</si>
  <si>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</si>
  <si>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</si>
  <si>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</si>
  <si>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</si>
  <si>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</si>
  <si>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</si>
  <si>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</si>
  <si>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</si>
  <si>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</si>
  <si>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</si>
  <si>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</si>
  <si>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</si>
  <si>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</si>
  <si>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</si>
  <si>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</si>
  <si>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</si>
  <si>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</si>
  <si>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</si>
  <si>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</si>
  <si>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</si>
  <si>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</si>
  <si>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</si>
  <si>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</si>
  <si>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</si>
  <si>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</si>
  <si>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</si>
  <si>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</si>
  <si>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</si>
  <si>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</si>
  <si>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</si>
  <si>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</si>
  <si>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</si>
  <si>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</si>
  <si>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</si>
  <si>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</si>
  <si>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</si>
  <si>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</si>
  <si>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</si>
  <si>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</si>
  <si>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</si>
  <si>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</si>
  <si>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</si>
  <si>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</si>
  <si>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</si>
  <si>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</si>
  <si>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</si>
  <si>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</si>
  <si>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</si>
  <si>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</si>
  <si>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</si>
  <si>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</si>
  <si>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</si>
  <si>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</si>
  <si>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</si>
  <si>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</si>
  <si>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</si>
  <si>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</si>
  <si>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</si>
  <si>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</si>
  <si>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</si>
  <si>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</si>
  <si>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</si>
  <si>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</si>
  <si>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</si>
  <si>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</si>
  <si>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</si>
  <si>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</si>
  <si>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</si>
  <si>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</si>
  <si>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</si>
  <si>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</si>
  <si>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</si>
  <si>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</si>
  <si>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</si>
  <si>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</si>
  <si>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</si>
  <si>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</si>
  <si>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</si>
  <si>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</si>
  <si>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</si>
  <si>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</si>
  <si>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</si>
  <si>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</si>
  <si>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</si>
  <si>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</si>
  <si>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</si>
  <si>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</si>
  <si>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</si>
  <si>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</si>
  <si>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</si>
  <si>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</si>
  <si>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</si>
  <si>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</si>
  <si>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</si>
  <si>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</si>
  <si>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</si>
  <si>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</si>
  <si>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</si>
  <si>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</si>
  <si>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</si>
  <si>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</si>
  <si>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</si>
  <si>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</si>
  <si>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</si>
  <si>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</si>
  <si>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</si>
  <si>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</si>
  <si>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</si>
  <si>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</si>
  <si>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</si>
  <si>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</si>
  <si>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</si>
  <si>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</si>
  <si>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</si>
  <si>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</si>
  <si>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</si>
  <si>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</si>
  <si>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</si>
  <si>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</si>
  <si>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</si>
  <si>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</si>
  <si>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</si>
  <si>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</si>
  <si>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</si>
  <si>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</si>
  <si>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</si>
  <si>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</si>
  <si>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</si>
  <si>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</si>
  <si>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</si>
  <si>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</si>
  <si>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</si>
  <si>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</si>
  <si>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</si>
  <si>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</si>
  <si>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</si>
  <si>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</si>
  <si>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</si>
  <si>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</si>
  <si>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</si>
  <si>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</si>
  <si>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</si>
  <si>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</si>
  <si>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</si>
  <si>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</si>
  <si>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</si>
  <si>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</si>
  <si>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</si>
  <si>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</si>
  <si>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</si>
  <si>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</si>
  <si>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</si>
  <si>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</si>
  <si>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</si>
  <si>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</si>
  <si>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</si>
  <si>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</si>
  <si>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</si>
  <si>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</si>
  <si>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</si>
  <si>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</si>
  <si>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</si>
  <si>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</si>
  <si>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</si>
  <si>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</si>
  <si>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</si>
  <si>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</si>
  <si>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</si>
  <si>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</si>
  <si>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</si>
  <si>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</si>
  <si>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</si>
  <si>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</si>
  <si>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</si>
  <si>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</si>
  <si>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</si>
  <si>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</si>
  <si>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</si>
  <si>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</si>
  <si>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</si>
  <si>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</si>
  <si>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</si>
  <si>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</si>
  <si>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</si>
  <si>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</si>
  <si>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</si>
  <si>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</si>
  <si>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</si>
  <si>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</si>
  <si>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</si>
  <si>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</si>
  <si>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</si>
  <si>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</si>
  <si>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</si>
  <si>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</si>
  <si>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</si>
  <si>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</si>
  <si>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</si>
  <si>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</si>
  <si>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</si>
  <si>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</si>
  <si>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</si>
  <si>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</si>
  <si>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</si>
  <si>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</si>
  <si>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</si>
  <si>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</si>
  <si>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</si>
  <si>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</si>
  <si>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</si>
  <si>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</si>
  <si>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</si>
  <si>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</si>
  <si>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</si>
  <si>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</si>
  <si>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</si>
  <si>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</si>
  <si>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</si>
  <si>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</si>
  <si>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</si>
  <si>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</si>
  <si>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</si>
  <si>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</si>
  <si>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</si>
  <si>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</si>
  <si>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</si>
  <si>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</si>
  <si>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</si>
  <si>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</si>
  <si>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</si>
  <si>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</si>
  <si>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</si>
  <si>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</si>
  <si>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</si>
  <si>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</si>
  <si>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</si>
  <si>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</si>
  <si>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</si>
  <si>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</si>
  <si>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</si>
  <si>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</si>
  <si>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</si>
  <si>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</si>
  <si>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</si>
  <si>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</si>
  <si>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</si>
  <si>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</si>
  <si>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</si>
  <si>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</si>
  <si>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</si>
  <si>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</si>
  <si>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</si>
  <si>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</si>
  <si>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</si>
  <si>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</si>
  <si>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</si>
  <si>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</si>
  <si>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</si>
  <si>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</si>
  <si>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</si>
  <si>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</si>
  <si>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</si>
  <si>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</si>
  <si>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</si>
  <si>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</si>
  <si>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</si>
  <si>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</si>
  <si>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</si>
  <si>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</si>
  <si>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</si>
  <si>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</si>
  <si>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</si>
  <si>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</si>
  <si>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</si>
  <si>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</si>
  <si>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</si>
  <si>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</si>
  <si>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</si>
  <si>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</si>
  <si>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</si>
  <si>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</si>
  <si>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</si>
  <si>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</si>
  <si>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</si>
  <si>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</si>
  <si>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</si>
  <si>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</si>
  <si>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</si>
  <si>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</si>
  <si>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</si>
  <si>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</si>
  <si>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</si>
  <si>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</si>
  <si>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</si>
  <si>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</si>
  <si>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</si>
  <si>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</si>
  <si>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</si>
  <si>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</si>
  <si>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</si>
  <si>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</si>
  <si>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</si>
  <si>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</si>
  <si>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</si>
  <si>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</si>
  <si>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</si>
  <si>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</si>
  <si>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</si>
  <si>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</si>
  <si>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</si>
  <si>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</si>
  <si>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</si>
  <si>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</si>
  <si>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</si>
  <si>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</si>
  <si>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</si>
  <si>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</si>
  <si>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</si>
  <si>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</si>
  <si>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</si>
  <si>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</si>
  <si>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</si>
  <si>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</si>
  <si>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</si>
  <si>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</si>
  <si>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</si>
  <si>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</si>
  <si>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</si>
  <si>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</si>
  <si>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</si>
  <si>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</si>
  <si>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</si>
  <si>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</si>
  <si>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</si>
  <si>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</si>
  <si>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</si>
  <si>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</si>
  <si>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</si>
  <si>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</si>
  <si>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</si>
  <si>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</si>
  <si>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</si>
  <si>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</si>
  <si>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</si>
  <si>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</si>
  <si>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</si>
  <si>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</si>
  <si>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</si>
  <si>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</si>
  <si>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</si>
  <si>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</si>
  <si>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</si>
  <si>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</si>
  <si>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</si>
  <si>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</si>
  <si>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</si>
  <si>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</si>
  <si>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</si>
  <si>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</si>
  <si>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</si>
  <si>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</si>
  <si>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</si>
  <si>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</si>
  <si>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</si>
  <si>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</si>
  <si>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</si>
  <si>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</si>
  <si>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</si>
  <si>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</si>
  <si>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</si>
  <si>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</si>
  <si>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</si>
  <si>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</si>
  <si>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</si>
  <si>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</si>
  <si>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</si>
  <si>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</si>
  <si>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</si>
  <si>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</si>
  <si>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</si>
  <si>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</si>
  <si>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</si>
  <si>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</si>
  <si>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</si>
  <si>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</si>
  <si>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</si>
  <si>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</si>
  <si>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</si>
  <si>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</si>
  <si>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</si>
  <si>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</si>
  <si>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</si>
  <si>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</si>
  <si>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</si>
  <si>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</si>
  <si>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</si>
  <si>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</si>
  <si>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</si>
  <si>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</si>
  <si>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</si>
  <si>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</si>
  <si>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</si>
  <si>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</si>
  <si>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</si>
  <si>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</si>
  <si>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</si>
  <si>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</si>
  <si>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</si>
  <si>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</si>
  <si>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</si>
  <si>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</si>
  <si>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</si>
  <si>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</si>
  <si>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</si>
  <si>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</si>
  <si>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</si>
  <si>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</si>
  <si>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</si>
  <si>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</si>
  <si>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</si>
  <si>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</si>
  <si>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</si>
  <si>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</si>
  <si>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</si>
  <si>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</si>
  <si>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</si>
  <si>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</si>
  <si>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</si>
  <si>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</si>
  <si>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</si>
  <si>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</si>
  <si>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</si>
  <si>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</si>
  <si>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</si>
  <si>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</si>
  <si>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</si>
  <si>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</si>
  <si>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</si>
  <si>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</si>
  <si>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</si>
  <si>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</si>
  <si>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</si>
  <si>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</si>
  <si>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</si>
  <si>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</si>
  <si>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</si>
  <si>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</si>
  <si>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</si>
  <si>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</si>
  <si>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</si>
  <si>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</si>
  <si>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</si>
  <si>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</si>
  <si>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</si>
  <si>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</si>
  <si>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</si>
  <si>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</si>
  <si>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</si>
  <si>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</si>
  <si>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</si>
  <si>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</si>
  <si>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</si>
  <si>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</si>
  <si>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</si>
  <si>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</si>
  <si>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</si>
  <si>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</si>
  <si>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</si>
  <si>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</si>
  <si>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</si>
  <si>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</si>
  <si>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</si>
  <si>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</si>
  <si>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</si>
  <si>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</si>
  <si>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</si>
  <si>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</si>
  <si>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</si>
  <si>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</si>
  <si>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</si>
  <si>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</si>
  <si>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</si>
  <si>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</si>
  <si>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</si>
  <si>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</si>
  <si>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</si>
  <si>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</si>
  <si>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</si>
  <si>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</si>
  <si>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</si>
  <si>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</si>
  <si>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</si>
  <si>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</si>
  <si>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</si>
  <si>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</si>
  <si>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</si>
  <si>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</si>
  <si>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</si>
  <si>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</si>
  <si>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</si>
  <si>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</si>
  <si>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</si>
  <si>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</si>
  <si>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</si>
  <si>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</si>
  <si>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</si>
  <si>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</si>
  <si>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</si>
  <si>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</si>
  <si>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</si>
  <si>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</si>
  <si>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</si>
  <si>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</si>
  <si>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</si>
  <si>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</si>
  <si>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</si>
  <si>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</si>
  <si>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</si>
  <si>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</si>
  <si>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</si>
  <si>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</si>
  <si>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</si>
  <si>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</si>
  <si>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</si>
  <si>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</si>
  <si>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</si>
  <si>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</si>
  <si>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</si>
  <si>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</si>
  <si>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</si>
  <si>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</si>
  <si>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</si>
  <si>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</si>
  <si>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</si>
  <si>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</si>
  <si>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</si>
  <si>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</si>
  <si>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</si>
  <si>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</si>
  <si>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</si>
  <si>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</si>
  <si>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</si>
  <si>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</si>
  <si>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</si>
  <si>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</si>
  <si>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</si>
  <si>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</si>
  <si>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</si>
  <si>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</si>
  <si>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</si>
  <si>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</si>
  <si>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</si>
  <si>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</si>
  <si>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</si>
  <si>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</si>
  <si>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</si>
  <si>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</si>
  <si>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</si>
  <si>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</si>
  <si>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</si>
  <si>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</si>
  <si>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</si>
  <si>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</si>
  <si>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</si>
  <si>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</si>
  <si>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</si>
  <si>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</si>
  <si>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</si>
  <si>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</si>
  <si>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</si>
  <si>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</si>
  <si>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</si>
  <si>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</si>
  <si>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</si>
  <si>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</si>
  <si>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</si>
  <si>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</si>
  <si>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</si>
  <si>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</si>
  <si>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</si>
  <si>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</si>
  <si>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</si>
  <si>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</si>
  <si>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</si>
  <si>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</si>
  <si>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</si>
  <si>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</si>
  <si>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</si>
  <si>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</si>
  <si>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</si>
  <si>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</si>
  <si>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</si>
  <si>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</si>
  <si>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</si>
  <si>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</si>
  <si>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</si>
  <si>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</si>
  <si>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</si>
  <si>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</si>
  <si>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</si>
  <si>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</si>
  <si>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</si>
  <si>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</si>
  <si>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</si>
  <si>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</si>
  <si>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</si>
  <si>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</si>
  <si>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</si>
  <si>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</si>
  <si>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</si>
  <si>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</si>
  <si>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</si>
  <si>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</si>
  <si>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</si>
  <si>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</si>
  <si>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</si>
  <si>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</si>
  <si>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</si>
  <si>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</si>
  <si>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</si>
  <si>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</si>
  <si>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</si>
  <si>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</si>
  <si>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</si>
  <si>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</si>
  <si>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</si>
  <si>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</si>
  <si>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</si>
  <si>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</si>
  <si>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</si>
  <si>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</si>
  <si>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</si>
  <si>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</si>
  <si>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</si>
  <si>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</si>
  <si>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</si>
  <si>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</si>
  <si>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</si>
  <si>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</si>
  <si>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</si>
  <si>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</si>
  <si>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</si>
  <si>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</si>
  <si>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</si>
  <si>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</si>
  <si>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</si>
  <si>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</si>
  <si>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</si>
  <si>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</si>
  <si>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</si>
  <si>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</si>
  <si>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</si>
  <si>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</si>
  <si>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</si>
  <si>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</si>
  <si>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</si>
  <si>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</si>
  <si>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</si>
  <si>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</si>
  <si>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</si>
  <si>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</si>
  <si>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</si>
  <si>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</si>
  <si>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</si>
  <si>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</si>
  <si>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</si>
  <si>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</si>
  <si>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</si>
  <si>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</si>
  <si>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</si>
  <si>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</si>
  <si>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</si>
  <si>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</si>
  <si>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</si>
  <si>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</si>
  <si>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</si>
  <si>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</si>
  <si>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</si>
  <si>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</si>
  <si>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</si>
  <si>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</si>
  <si>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</si>
  <si>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</si>
  <si>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</si>
  <si>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</si>
  <si>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</si>
  <si>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</si>
  <si>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</si>
  <si>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</si>
  <si>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</si>
  <si>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</si>
  <si>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</si>
  <si>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</si>
  <si>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</si>
  <si>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</si>
  <si>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</si>
  <si>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</si>
  <si>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</si>
  <si>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</si>
  <si>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</si>
  <si>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</si>
  <si>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</si>
  <si>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</si>
  <si>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</si>
  <si>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</si>
  <si>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</si>
  <si>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</si>
  <si>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</si>
  <si>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</si>
  <si>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</si>
  <si>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</si>
  <si>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</si>
  <si>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</si>
  <si>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</si>
  <si>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</si>
  <si>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</si>
  <si>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</si>
  <si>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</si>
  <si>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</si>
  <si>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</si>
  <si>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</si>
  <si>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</si>
  <si>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</si>
  <si>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</si>
  <si>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</si>
  <si>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</si>
  <si>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</si>
  <si>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</si>
  <si>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</si>
  <si>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</si>
  <si>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</si>
  <si>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</si>
  <si>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</si>
  <si>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</si>
  <si>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</si>
  <si>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</si>
  <si>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</si>
  <si>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</si>
  <si>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</si>
  <si>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</si>
  <si>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</si>
  <si>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</si>
  <si>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</si>
  <si>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</si>
  <si>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</si>
  <si>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</si>
  <si>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</si>
  <si>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</si>
  <si>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</si>
  <si>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</si>
  <si>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</si>
  <si>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</si>
  <si>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</si>
  <si>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</si>
  <si>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</si>
  <si>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</si>
  <si>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</si>
  <si>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</si>
  <si>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</si>
  <si>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</si>
  <si>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</si>
  <si>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</si>
  <si>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</si>
  <si>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</si>
  <si>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</si>
  <si>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</si>
  <si>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</si>
  <si>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</si>
  <si>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</si>
  <si>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</si>
  <si>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</si>
  <si>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</si>
  <si>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</si>
  <si>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</si>
  <si>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</si>
  <si>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</si>
  <si>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</si>
  <si>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</si>
  <si>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</si>
  <si>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</si>
  <si>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</si>
  <si>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</si>
  <si>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</si>
  <si>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</si>
  <si>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</si>
  <si>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</si>
  <si>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</si>
  <si>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</si>
  <si>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</si>
  <si>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</si>
  <si>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</si>
  <si>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</si>
  <si>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</si>
  <si>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</si>
  <si>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</si>
  <si>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</si>
  <si>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</si>
  <si>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</si>
  <si>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</si>
  <si>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</si>
  <si>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</si>
  <si>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</si>
  <si>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</si>
  <si>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</si>
  <si>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</si>
  <si>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</si>
  <si>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</si>
  <si>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</si>
  <si>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</si>
  <si>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</si>
  <si>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</si>
  <si>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</si>
  <si>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</si>
  <si>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</si>
  <si>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</si>
  <si>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</si>
  <si>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</si>
  <si>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</si>
  <si>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</si>
  <si>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</si>
  <si>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</si>
  <si>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</si>
  <si>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</si>
  <si>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</si>
  <si>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</si>
  <si>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</si>
  <si>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</si>
  <si>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</si>
  <si>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</si>
  <si>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</si>
  <si>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</si>
  <si>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</si>
  <si>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</si>
  <si>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</si>
  <si>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</si>
  <si>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</si>
  <si>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</si>
  <si>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</si>
  <si>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</si>
  <si>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</si>
  <si>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</si>
  <si>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</si>
  <si>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</si>
  <si>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</si>
  <si>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</si>
  <si>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</si>
  <si>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</si>
  <si>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</si>
  <si>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</si>
  <si>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</si>
  <si>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</si>
  <si>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</si>
  <si>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</si>
  <si>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</si>
  <si>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</si>
  <si>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</si>
  <si>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</si>
  <si>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</si>
  <si>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</si>
  <si>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</si>
  <si>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</si>
  <si>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</si>
  <si>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</si>
  <si>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</si>
  <si>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</si>
  <si>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</si>
  <si>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</si>
  <si>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</si>
  <si>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</si>
  <si>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</si>
  <si>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</si>
  <si>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</si>
  <si>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</si>
  <si>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</si>
  <si>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</si>
  <si>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</si>
  <si>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</si>
  <si>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</si>
  <si>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</si>
  <si>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</si>
  <si>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</si>
  <si>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</si>
  <si>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</si>
  <si>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</si>
  <si>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</si>
  <si>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</si>
  <si>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</si>
  <si>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</si>
  <si>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</si>
  <si>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</si>
  <si>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</si>
  <si>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</si>
  <si>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</si>
  <si>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</si>
  <si>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</si>
  <si>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</si>
  <si>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</si>
  <si>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</si>
  <si>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</si>
  <si>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</si>
  <si>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</si>
  <si>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</si>
  <si>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</si>
  <si>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</si>
  <si>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</si>
  <si>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</si>
  <si>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</si>
  <si>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</si>
  <si>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</si>
  <si>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</si>
  <si>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</si>
  <si>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</si>
  <si>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</si>
  <si>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</si>
  <si>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</si>
  <si>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</si>
  <si>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</si>
  <si>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</si>
  <si>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</si>
  <si>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</si>
  <si>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</si>
  <si>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</si>
  <si>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</si>
  <si>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</si>
  <si>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</si>
  <si>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</si>
  <si>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</si>
  <si>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</si>
  <si>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</si>
  <si>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</si>
  <si>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</si>
  <si>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</si>
  <si>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</si>
  <si>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</si>
  <si>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</si>
  <si>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</si>
  <si>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</si>
  <si>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</si>
  <si>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</si>
  <si>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</si>
  <si>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</si>
  <si>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</si>
  <si>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</si>
  <si>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</si>
  <si>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</si>
  <si>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</si>
  <si>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</si>
  <si>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</si>
  <si>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</si>
  <si>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</si>
  <si>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</si>
  <si>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</si>
  <si>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</si>
  <si>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</si>
  <si>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</si>
  <si>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</si>
  <si>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</si>
  <si>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</si>
  <si>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</si>
  <si>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</si>
  <si>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</si>
  <si>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</si>
  <si>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</si>
  <si>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</si>
  <si>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</si>
  <si>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</si>
  <si>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</si>
  <si>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</si>
  <si>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</si>
  <si>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</si>
  <si>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</si>
  <si>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</si>
  <si>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</si>
  <si>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</si>
  <si>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</si>
  <si>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</si>
  <si>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</si>
  <si>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</si>
  <si>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</si>
  <si>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</si>
  <si>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</si>
  <si>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</si>
  <si>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</si>
  <si>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</si>
  <si>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</si>
  <si>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</si>
  <si>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</si>
  <si>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</si>
  <si>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</si>
  <si>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</si>
  <si>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</si>
  <si>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</si>
  <si>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</si>
  <si>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</si>
  <si>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</si>
  <si>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</si>
  <si>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</si>
  <si>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</si>
  <si>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</si>
  <si>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</si>
  <si>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</si>
  <si>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</si>
  <si>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</si>
  <si>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</si>
  <si>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</si>
  <si>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</si>
  <si>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</si>
  <si>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</si>
  <si>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</si>
  <si>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</si>
  <si>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</si>
  <si>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</si>
  <si>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</si>
  <si>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</si>
  <si>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</si>
  <si>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</si>
  <si>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</si>
  <si>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</si>
  <si>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</si>
  <si>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</si>
  <si>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</si>
  <si>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</si>
  <si>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</si>
  <si>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</si>
  <si>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</si>
  <si>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</si>
  <si>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</si>
  <si>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</si>
  <si>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</si>
  <si>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</si>
  <si>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</si>
  <si>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</si>
  <si>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</si>
  <si>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</si>
  <si>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</si>
  <si>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</si>
  <si>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</si>
  <si>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</si>
  <si>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</si>
  <si>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</si>
  <si>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</si>
  <si>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</si>
  <si>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</si>
  <si>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</si>
  <si>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</si>
  <si>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</si>
  <si>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</si>
  <si>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</si>
  <si>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</si>
  <si>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</si>
  <si>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</si>
  <si>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</si>
  <si>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</si>
  <si>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</si>
  <si>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</si>
  <si>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</si>
  <si>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</si>
  <si>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</si>
  <si>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</si>
  <si>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</si>
  <si>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</si>
  <si>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</si>
  <si>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</si>
  <si>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</si>
  <si>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</si>
  <si>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</si>
  <si>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</si>
  <si>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</si>
  <si>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</si>
  <si>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</si>
  <si>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</si>
  <si>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</si>
  <si>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</si>
  <si>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</si>
  <si>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</si>
  <si>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</si>
  <si>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</si>
  <si>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</si>
  <si>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</si>
  <si>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</si>
  <si>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</si>
  <si>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</si>
  <si>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</si>
  <si>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</si>
  <si>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</si>
  <si>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</si>
  <si>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</si>
  <si>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</si>
  <si>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</si>
  <si>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</si>
  <si>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</si>
  <si>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</si>
  <si>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</si>
  <si>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</si>
  <si>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</si>
  <si>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</si>
  <si>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</si>
  <si>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</si>
  <si>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</si>
  <si>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</si>
  <si>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</si>
  <si>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</si>
  <si>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</si>
  <si>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</si>
  <si>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</si>
  <si>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</si>
  <si>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</si>
  <si>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</si>
  <si>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</si>
  <si>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</si>
  <si>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</si>
  <si>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</si>
  <si>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</si>
  <si>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</si>
  <si>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</si>
  <si>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</si>
  <si>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</si>
  <si>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</si>
  <si>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</si>
  <si>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</si>
  <si>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</si>
  <si>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</si>
  <si>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</si>
  <si>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</si>
  <si>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</si>
  <si>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</si>
  <si>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</si>
  <si>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</si>
  <si>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</si>
  <si>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</si>
  <si>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</si>
  <si>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</si>
  <si>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</si>
  <si>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</si>
  <si>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</si>
  <si>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</si>
  <si>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</si>
  <si>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</si>
  <si>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</si>
  <si>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</si>
  <si>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</si>
  <si>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</si>
  <si>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</si>
  <si>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</si>
  <si>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</si>
  <si>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</si>
  <si>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</si>
  <si>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</si>
  <si>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</si>
  <si>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</si>
  <si>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</si>
  <si>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</si>
  <si>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</si>
  <si>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</si>
  <si>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</si>
  <si>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</si>
  <si>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</si>
  <si>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</si>
  <si>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</si>
  <si>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</si>
  <si>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</si>
  <si>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</si>
  <si>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</si>
  <si>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</si>
  <si>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</si>
  <si>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</si>
  <si>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</si>
  <si>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</si>
  <si>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</si>
  <si>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</si>
  <si>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</si>
  <si>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</si>
  <si>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</si>
  <si>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</si>
  <si>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</si>
  <si>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</si>
  <si>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</si>
  <si>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</si>
  <si>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</si>
  <si>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</si>
  <si>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</si>
  <si>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</si>
  <si>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</si>
  <si>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</si>
  <si>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</si>
  <si>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</si>
  <si>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</si>
  <si>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</si>
  <si>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</si>
  <si>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</si>
  <si>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</si>
  <si>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</si>
  <si>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</si>
  <si>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</si>
  <si>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</si>
  <si>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</si>
  <si>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</si>
  <si>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</si>
  <si>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</si>
  <si>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</si>
  <si>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</si>
  <si>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</si>
  <si>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</si>
  <si>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</si>
  <si>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</si>
  <si>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</si>
  <si>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</si>
  <si>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</si>
  <si>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</si>
  <si>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</si>
  <si>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</si>
  <si>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</si>
  <si>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</si>
  <si>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</si>
  <si>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</si>
  <si>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</si>
  <si>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</si>
  <si>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</si>
  <si>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</si>
  <si>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</si>
  <si>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</si>
  <si>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</si>
  <si>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</si>
  <si>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</si>
  <si>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</si>
  <si>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</si>
  <si>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</si>
  <si>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</si>
  <si>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</si>
  <si>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</si>
  <si>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</si>
  <si>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</si>
  <si>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</si>
  <si>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</si>
  <si>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</si>
  <si>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</si>
  <si>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</si>
  <si>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</si>
  <si>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</si>
  <si>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</si>
  <si>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</si>
  <si>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</si>
  <si>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</si>
  <si>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</si>
  <si>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</si>
  <si>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</si>
  <si>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</si>
  <si>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</si>
  <si>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</si>
  <si>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</si>
  <si>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</si>
  <si>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</si>
  <si>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</si>
  <si>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</si>
  <si>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</si>
  <si>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</si>
  <si>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</si>
  <si>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</si>
  <si>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</si>
  <si>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</si>
  <si>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</si>
  <si>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</si>
  <si>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</si>
  <si>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</si>
  <si>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</si>
  <si>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</si>
  <si>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</si>
  <si>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</si>
  <si>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</si>
  <si>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</si>
  <si>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</si>
  <si>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</si>
  <si>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</si>
  <si>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</si>
  <si>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</si>
  <si>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</si>
  <si>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</si>
  <si>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</si>
  <si>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</si>
  <si>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</si>
  <si>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</si>
  <si>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</si>
  <si>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</si>
  <si>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</si>
  <si>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</si>
  <si>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</si>
  <si>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</si>
  <si>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</si>
  <si>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</si>
  <si>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</si>
  <si>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</si>
  <si>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</si>
  <si>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</si>
  <si>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</si>
  <si>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</si>
  <si>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</si>
  <si>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</si>
  <si>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</si>
  <si>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</si>
  <si>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</si>
  <si>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</si>
  <si>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</si>
  <si>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</si>
  <si>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</si>
  <si>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</si>
  <si>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</si>
  <si>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</si>
  <si>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</si>
  <si>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</si>
  <si>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</si>
  <si>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</si>
  <si>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</si>
  <si>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</si>
  <si>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</si>
  <si>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</si>
  <si>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</si>
  <si>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</si>
  <si>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</si>
  <si>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</si>
  <si>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</si>
  <si>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</si>
  <si>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</si>
  <si>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</si>
  <si>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</si>
  <si>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</si>
  <si>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</si>
  <si>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</si>
  <si>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</si>
  <si>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</si>
  <si>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</si>
  <si>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</si>
  <si>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</si>
  <si>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</si>
  <si>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</si>
  <si>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</si>
  <si>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</si>
  <si>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</si>
  <si>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</si>
  <si>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</si>
  <si>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</si>
  <si>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</si>
  <si>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</si>
  <si>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</si>
  <si>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</si>
  <si>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</si>
  <si>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</si>
  <si>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</si>
  <si>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</si>
  <si>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</si>
  <si>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</si>
  <si>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</si>
  <si>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</si>
  <si>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</si>
  <si>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</si>
  <si>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</si>
  <si>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</si>
  <si>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</si>
  <si>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</si>
  <si>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</si>
  <si>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</si>
  <si>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</si>
  <si>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</si>
  <si>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</si>
  <si>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</si>
  <si>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</si>
  <si>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</si>
  <si>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</si>
  <si>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</si>
  <si>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</si>
  <si>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</si>
  <si>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</si>
  <si>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</si>
  <si>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</si>
  <si>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</si>
  <si>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</si>
  <si>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</si>
  <si>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</si>
  <si>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</si>
  <si>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</si>
  <si>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</si>
  <si>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</si>
  <si>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</si>
  <si>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</si>
  <si>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</si>
  <si>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</si>
  <si>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</si>
  <si>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</si>
  <si>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</si>
  <si>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</si>
  <si>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</si>
  <si>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</si>
  <si>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</si>
  <si>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</si>
  <si>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</si>
  <si>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</si>
  <si>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</si>
  <si>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</si>
  <si>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</si>
  <si>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</si>
  <si>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</si>
  <si>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</si>
  <si>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</si>
  <si>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</si>
  <si>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</si>
  <si>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</si>
  <si>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</si>
  <si>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</si>
  <si>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</si>
  <si>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</si>
  <si>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</si>
  <si>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</si>
  <si>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</si>
  <si>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</si>
  <si>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</si>
  <si>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</si>
  <si>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</si>
  <si>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</si>
  <si>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</si>
  <si>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</si>
  <si>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</si>
  <si>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</si>
  <si>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</si>
  <si>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</si>
  <si>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</si>
  <si>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</si>
  <si>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</si>
  <si>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</si>
  <si>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</si>
  <si>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</si>
  <si>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</si>
  <si>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</si>
  <si>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</si>
  <si>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</si>
  <si>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</si>
  <si>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</si>
  <si>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</si>
  <si>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</si>
  <si>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</si>
  <si>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</si>
  <si>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</si>
  <si>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</si>
  <si>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</si>
  <si>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</si>
  <si>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</si>
  <si>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</si>
  <si>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</si>
  <si>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</si>
  <si>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</si>
  <si>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</si>
  <si>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</si>
  <si>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</si>
  <si>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</si>
  <si>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</si>
  <si>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</si>
  <si>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</si>
  <si>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</si>
  <si>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</si>
  <si>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</si>
  <si>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</si>
  <si>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</si>
  <si>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</si>
  <si>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</si>
  <si>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</si>
  <si>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</si>
  <si>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</si>
  <si>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</si>
  <si>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</si>
  <si>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</si>
  <si>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</si>
  <si>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</si>
  <si>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</si>
  <si>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</si>
  <si>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</si>
  <si>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</si>
  <si>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</si>
  <si>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</si>
  <si>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</si>
  <si>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</si>
  <si>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</si>
  <si>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</si>
  <si>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</si>
  <si>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</si>
  <si>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</si>
  <si>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</si>
  <si>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</si>
  <si>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</si>
  <si>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</si>
  <si>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</si>
  <si>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</si>
  <si>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</si>
  <si>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</si>
  <si>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</si>
  <si>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</si>
  <si>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</si>
  <si>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</si>
  <si>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</si>
  <si>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</si>
  <si>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</si>
  <si>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</si>
  <si>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</si>
  <si>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</si>
  <si>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</si>
  <si>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</si>
  <si>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</si>
  <si>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</si>
  <si>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</si>
  <si>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</si>
  <si>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</si>
  <si>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</si>
  <si>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</si>
  <si>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</si>
  <si>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</si>
  <si>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</si>
  <si>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</si>
  <si>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</si>
  <si>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</si>
  <si>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</si>
  <si>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</si>
  <si>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</si>
  <si>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</si>
  <si>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</si>
  <si>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</si>
  <si>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</si>
  <si>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</si>
  <si>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</si>
  <si>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</si>
  <si>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</si>
  <si>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</si>
  <si>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</si>
  <si>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</si>
  <si>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</si>
  <si>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</si>
  <si>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</si>
  <si>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</si>
  <si>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</si>
  <si>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</si>
  <si>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</si>
  <si>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</si>
  <si>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</si>
  <si>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</si>
  <si>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</si>
  <si>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</si>
  <si>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</si>
  <si>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</si>
  <si>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</si>
  <si>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</si>
  <si>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</si>
  <si>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</si>
  <si>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</si>
  <si>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</si>
  <si>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</si>
  <si>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</si>
  <si>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</si>
  <si>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</si>
  <si>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</si>
  <si>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</si>
  <si>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</si>
  <si>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</si>
  <si>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</si>
  <si>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</si>
  <si>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</si>
  <si>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</si>
  <si>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</si>
  <si>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</si>
  <si>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</si>
  <si>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</si>
  <si>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</si>
  <si>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</si>
  <si>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</si>
  <si>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</si>
  <si>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</si>
  <si>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</si>
  <si>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</si>
  <si>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</si>
  <si>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</si>
  <si>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</si>
  <si>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</si>
  <si>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</si>
  <si>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</si>
  <si>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</si>
  <si>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</si>
  <si>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</si>
  <si>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</si>
  <si>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</si>
  <si>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</si>
  <si>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</si>
  <si>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</si>
  <si>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</si>
  <si>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</si>
  <si>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</si>
  <si>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</si>
  <si>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</si>
  <si>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</si>
  <si>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</si>
  <si>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</si>
  <si>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</si>
  <si>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</si>
  <si>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</si>
  <si>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</si>
  <si>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</si>
  <si>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</si>
  <si>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</si>
  <si>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</si>
  <si>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</si>
  <si>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</si>
  <si>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</si>
  <si>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</si>
  <si>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</si>
  <si>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</si>
  <si>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</si>
  <si>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</si>
  <si>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</si>
  <si>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</si>
  <si>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</si>
  <si>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</si>
  <si>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</si>
  <si>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</si>
  <si>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</si>
  <si>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</si>
  <si>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</si>
  <si>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</si>
  <si>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</si>
  <si>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</si>
  <si>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</si>
  <si>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</si>
  <si>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</si>
  <si>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</si>
  <si>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</si>
  <si>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</si>
  <si>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</si>
  <si>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</si>
  <si>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</si>
  <si>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</si>
  <si>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</si>
  <si>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</si>
  <si>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</si>
  <si>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</si>
  <si>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</si>
  <si>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</si>
  <si>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</si>
  <si>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</si>
  <si>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</si>
  <si>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</si>
  <si>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</si>
  <si>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</si>
  <si>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</si>
  <si>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</si>
  <si>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</si>
  <si>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</si>
  <si>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</si>
  <si>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</si>
  <si>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</si>
  <si>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</si>
  <si>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</si>
  <si>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</si>
  <si>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</si>
  <si>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</si>
  <si>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</si>
  <si>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</si>
  <si>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</si>
  <si>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</si>
  <si>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</si>
  <si>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</si>
  <si>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</si>
  <si>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</si>
  <si>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</si>
  <si>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</si>
  <si>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</si>
  <si>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</si>
  <si>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</si>
  <si>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</si>
  <si>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</si>
  <si>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</si>
  <si>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</si>
  <si>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</si>
  <si>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</si>
  <si>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</si>
  <si>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</si>
  <si>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</si>
  <si>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</si>
  <si>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</si>
  <si>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</si>
  <si>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</si>
  <si>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</si>
  <si>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</si>
  <si>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</si>
  <si>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</si>
  <si>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</si>
  <si>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</si>
  <si>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</si>
  <si>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</si>
  <si>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</si>
  <si>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</si>
  <si>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</si>
  <si>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</si>
  <si>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</si>
  <si>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</si>
  <si>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</si>
  <si>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</si>
  <si>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</si>
  <si>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</si>
  <si>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</si>
  <si>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</si>
  <si>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</si>
  <si>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</si>
  <si>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</si>
  <si>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</si>
  <si>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</si>
  <si>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</si>
  <si>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</si>
  <si>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</si>
  <si>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</si>
  <si>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</si>
  <si>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</si>
  <si>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</si>
  <si>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</si>
  <si>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</si>
  <si>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</si>
  <si>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</si>
  <si>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</si>
  <si>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</si>
  <si>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</si>
  <si>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</si>
  <si>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</si>
  <si>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</si>
  <si>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</si>
  <si>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</si>
  <si>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</si>
  <si>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</si>
  <si>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</si>
  <si>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</si>
  <si>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</si>
  <si>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</si>
  <si>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</si>
  <si>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</si>
  <si>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</si>
  <si>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</si>
  <si>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</si>
  <si>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</si>
  <si>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</si>
  <si>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</si>
  <si>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</si>
  <si>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</si>
  <si>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</si>
  <si>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</si>
  <si>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</si>
  <si>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</si>
  <si>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</si>
  <si>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</si>
  <si>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</si>
  <si>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</si>
  <si>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</si>
  <si>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</si>
  <si>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</si>
  <si>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</si>
  <si>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</si>
  <si>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</si>
  <si>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</si>
  <si>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</si>
  <si>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</si>
  <si>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</si>
  <si>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</si>
  <si>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</si>
  <si>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</si>
  <si>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</si>
  <si>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</si>
  <si>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</si>
  <si>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</si>
  <si>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</si>
  <si>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</si>
  <si>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</si>
  <si>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</si>
  <si>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</si>
  <si>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</si>
  <si>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</si>
  <si>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</si>
  <si>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</si>
  <si>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</si>
  <si>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</si>
  <si>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</si>
  <si>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</si>
  <si>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</si>
  <si>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</si>
  <si>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</si>
  <si>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</si>
  <si>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</si>
  <si>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</si>
  <si>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</si>
  <si>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</si>
  <si>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</si>
  <si>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</si>
  <si>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</si>
  <si>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</si>
  <si>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</si>
  <si>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</si>
  <si>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</si>
  <si>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</si>
  <si>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</si>
  <si>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</si>
  <si>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</si>
  <si>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</si>
  <si>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</si>
  <si>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</si>
  <si>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</si>
  <si>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</si>
  <si>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</si>
  <si>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</si>
  <si>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</si>
  <si>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</si>
  <si>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</si>
  <si>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</si>
  <si>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</si>
  <si>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</si>
  <si>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</si>
  <si>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</si>
  <si>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</si>
  <si>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</si>
  <si>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</si>
  <si>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</si>
  <si>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</si>
  <si>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</si>
  <si>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</si>
  <si>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</si>
  <si>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</si>
  <si>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</si>
  <si>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</si>
  <si>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</si>
  <si>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</si>
  <si>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</si>
  <si>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</si>
  <si>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</si>
  <si>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</si>
  <si>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</si>
  <si>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</si>
  <si>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</si>
  <si>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</si>
  <si>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</si>
  <si>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</si>
  <si>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</si>
  <si>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</si>
  <si>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</si>
  <si>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</si>
  <si>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</si>
  <si>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</si>
  <si>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</si>
  <si>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</si>
  <si>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</si>
  <si>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</si>
  <si>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</si>
  <si>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</si>
  <si>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</si>
  <si>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</si>
  <si>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</si>
  <si>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</si>
  <si>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</si>
  <si>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</si>
  <si>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</si>
  <si>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</si>
  <si>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</si>
  <si>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</si>
  <si>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</si>
  <si>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</si>
  <si>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</si>
  <si>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</si>
  <si>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</si>
  <si>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</si>
  <si>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</si>
  <si>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</si>
  <si>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</si>
  <si>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</si>
  <si>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</si>
  <si>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</si>
  <si>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</si>
  <si>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</si>
  <si>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</si>
  <si>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</si>
  <si>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</si>
  <si>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</si>
  <si>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</si>
  <si>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</si>
  <si>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</si>
  <si>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</si>
  <si>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</si>
  <si>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</si>
  <si>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</si>
  <si>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</si>
  <si>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</si>
  <si>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</si>
  <si>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</si>
  <si>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</si>
  <si>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</si>
  <si>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</si>
  <si>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</si>
  <si>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</si>
  <si>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</si>
  <si>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</si>
  <si>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</si>
  <si>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</si>
  <si>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</si>
  <si>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</si>
  <si>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</si>
  <si>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</si>
  <si>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</si>
  <si>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</si>
  <si>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</si>
  <si>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</si>
  <si>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</si>
  <si>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</si>
  <si>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</si>
  <si>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</si>
  <si>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</si>
  <si>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</si>
  <si>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</si>
  <si>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</si>
  <si>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</si>
  <si>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</si>
  <si>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</si>
  <si>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</si>
  <si>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</si>
  <si>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</si>
  <si>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</si>
  <si>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</si>
  <si>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</si>
  <si>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</si>
  <si>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</si>
  <si>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</si>
  <si>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</si>
  <si>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</si>
  <si>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</si>
  <si>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</si>
  <si>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</si>
  <si>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</si>
  <si>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</si>
  <si>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</si>
  <si>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</si>
  <si>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</si>
  <si>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</si>
  <si>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</si>
  <si>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</si>
  <si>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</si>
  <si>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</si>
  <si>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</si>
  <si>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</si>
  <si>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</si>
  <si>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</si>
  <si>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</si>
  <si>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</si>
  <si>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</si>
  <si>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</si>
  <si>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</si>
  <si>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</si>
  <si>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</si>
  <si>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</si>
  <si>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</si>
  <si>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</si>
  <si>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</si>
  <si>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</si>
  <si>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</si>
  <si>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</si>
  <si>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</si>
  <si>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</si>
  <si>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</si>
  <si>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</si>
  <si>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</si>
  <si>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</si>
  <si>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</si>
  <si>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</si>
  <si>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</si>
  <si>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</si>
  <si>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</si>
  <si>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</si>
  <si>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</si>
  <si>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</si>
  <si>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</si>
  <si>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</si>
  <si>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</si>
  <si>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</si>
  <si>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</si>
  <si>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</si>
  <si>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</si>
  <si>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</si>
  <si>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</si>
  <si>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</si>
  <si>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</si>
  <si>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</si>
  <si>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</si>
  <si>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</si>
  <si>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</si>
  <si>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</si>
  <si>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</si>
  <si>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</si>
  <si>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</si>
  <si>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</si>
  <si>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</si>
  <si>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</si>
  <si>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</si>
  <si>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</si>
  <si>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</si>
  <si>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</si>
  <si>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</si>
  <si>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</si>
  <si>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</si>
  <si>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</si>
  <si>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</si>
  <si>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</si>
  <si>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</si>
  <si>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</si>
  <si>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</si>
  <si>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</si>
  <si>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</si>
  <si>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</si>
  <si>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</si>
  <si>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</si>
  <si>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</si>
  <si>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</si>
  <si>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</si>
  <si>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</si>
  <si>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</si>
  <si>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</si>
  <si>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</si>
  <si>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</si>
  <si>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</si>
  <si>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</si>
  <si>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</si>
  <si>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</si>
  <si>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</si>
  <si>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</si>
  <si>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</si>
  <si>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</si>
  <si>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</si>
  <si>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</si>
  <si>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</si>
  <si>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</si>
  <si>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</si>
  <si>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</si>
  <si>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</si>
  <si>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</si>
  <si>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</si>
  <si>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</si>
  <si>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</si>
  <si>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</si>
  <si>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</si>
  <si>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</si>
  <si>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</si>
  <si>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</si>
  <si>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</si>
  <si>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</si>
  <si>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</si>
  <si>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</si>
  <si>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</si>
  <si>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</si>
  <si>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</si>
  <si>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</si>
  <si>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</si>
  <si>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</si>
  <si>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</si>
  <si>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</si>
  <si>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</si>
  <si>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</si>
  <si>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</si>
  <si>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</si>
  <si>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</si>
  <si>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</si>
  <si>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</si>
  <si>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</si>
  <si>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</si>
  <si>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</si>
  <si>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</si>
  <si>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</si>
  <si>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</si>
  <si>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</si>
  <si>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</si>
  <si>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</si>
  <si>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</si>
  <si>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</si>
  <si>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</si>
  <si>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</si>
  <si>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</si>
  <si>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</si>
  <si>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</si>
  <si>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</si>
  <si>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</si>
  <si>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</si>
  <si>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</si>
  <si>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</si>
  <si>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</si>
  <si>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</si>
  <si>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</si>
  <si>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</si>
  <si>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</si>
  <si>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</si>
  <si>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</si>
  <si>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</si>
  <si>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</si>
  <si>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</si>
  <si>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</si>
  <si>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</si>
  <si>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</si>
  <si>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</si>
  <si>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</si>
  <si>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</si>
  <si>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</si>
  <si>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</si>
  <si>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</si>
  <si>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</si>
  <si>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</si>
  <si>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</si>
  <si>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</si>
  <si>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</si>
  <si>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</si>
  <si>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</si>
  <si>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</si>
  <si>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</si>
  <si>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</si>
  <si>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</si>
  <si>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</si>
  <si>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</si>
  <si>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</si>
  <si>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</si>
  <si>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</si>
  <si>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</si>
  <si>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</si>
  <si>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</si>
  <si>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</si>
  <si>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</si>
  <si>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</si>
  <si>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</si>
  <si>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</si>
  <si>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</si>
  <si>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</si>
  <si>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</si>
  <si>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</si>
  <si>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</si>
  <si>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</si>
  <si>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</si>
  <si>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</si>
  <si>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</si>
  <si>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</si>
  <si>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</si>
  <si>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</si>
  <si>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</si>
  <si>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</si>
  <si>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</si>
  <si>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</si>
  <si>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</si>
  <si>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</si>
  <si>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</si>
  <si>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</si>
  <si>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</si>
  <si>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</si>
  <si>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</si>
  <si>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</si>
  <si>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</si>
  <si>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</si>
  <si>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</si>
  <si>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</si>
  <si>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</si>
  <si>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</si>
  <si>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</si>
  <si>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</si>
  <si>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</si>
  <si>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</si>
  <si>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</si>
  <si>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</si>
  <si>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</si>
  <si>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</si>
  <si>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</si>
  <si>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</si>
  <si>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</si>
  <si>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</si>
  <si>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</si>
  <si>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</si>
  <si>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</si>
  <si>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</si>
  <si>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</si>
  <si>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</si>
  <si>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</si>
  <si>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</si>
  <si>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</si>
  <si>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</si>
  <si>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</si>
  <si>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</si>
  <si>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</si>
  <si>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</si>
  <si>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</si>
  <si>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</si>
  <si>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</si>
  <si>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</si>
  <si>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</si>
  <si>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</si>
  <si>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</si>
  <si>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</si>
  <si>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</si>
  <si>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</si>
  <si>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</si>
  <si>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</si>
  <si>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</si>
  <si>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</si>
  <si>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</si>
  <si>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</si>
  <si>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</si>
  <si>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</si>
  <si>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</si>
  <si>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</si>
  <si>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</si>
  <si>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</si>
  <si>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</si>
  <si>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</si>
  <si>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</si>
  <si>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</si>
  <si>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</si>
  <si>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</si>
  <si>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</si>
  <si>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</si>
  <si>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</si>
  <si>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</si>
  <si>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</si>
  <si>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</si>
  <si>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</si>
  <si>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</si>
  <si>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</si>
  <si>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</si>
  <si>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</si>
  <si>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</si>
  <si>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</si>
  <si>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</si>
  <si>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</si>
  <si>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</si>
  <si>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</si>
  <si>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</si>
  <si>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</si>
  <si>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</si>
  <si>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</si>
  <si>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</si>
  <si>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</si>
  <si>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</si>
  <si>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</si>
  <si>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</si>
  <si>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</si>
  <si>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</si>
  <si>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</si>
  <si>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</si>
  <si>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</si>
  <si>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</si>
  <si>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</si>
  <si>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</si>
  <si>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</si>
  <si>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</si>
  <si>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</si>
  <si>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</si>
  <si>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</si>
  <si>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</si>
  <si>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</si>
  <si>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</si>
  <si>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</si>
  <si>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</si>
  <si>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</si>
  <si>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</si>
  <si>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</si>
  <si>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</si>
  <si>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</si>
  <si>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</si>
  <si>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</si>
  <si>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</si>
  <si>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</si>
  <si>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</si>
  <si>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</si>
  <si>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</si>
  <si>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</si>
  <si>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</si>
  <si>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</si>
  <si>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</si>
  <si>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</si>
  <si>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</si>
  <si>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</si>
  <si>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</si>
  <si>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</si>
  <si>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</si>
  <si>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</si>
  <si>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</si>
  <si>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</si>
  <si>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</si>
  <si>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</si>
  <si>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</si>
  <si>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</si>
  <si>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</si>
  <si>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</si>
  <si>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</si>
  <si>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</si>
  <si>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</si>
  <si>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</si>
  <si>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</si>
  <si>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</si>
  <si>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</si>
  <si>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</si>
  <si>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</si>
  <si>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</si>
  <si>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</si>
  <si>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</si>
  <si>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</si>
  <si>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</si>
  <si>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</si>
  <si>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</si>
  <si>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</si>
  <si>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</si>
  <si>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</si>
  <si>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</si>
  <si>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</si>
  <si>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</si>
  <si>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</si>
  <si>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</si>
  <si>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</si>
  <si>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</si>
  <si>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</si>
  <si>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</si>
  <si>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</si>
  <si>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</si>
  <si>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</si>
  <si>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</si>
  <si>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</si>
  <si>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</si>
  <si>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</si>
  <si>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</si>
  <si>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</si>
  <si>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</si>
  <si>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</si>
  <si>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</si>
  <si>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</si>
  <si>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</si>
  <si>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</si>
  <si>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</si>
  <si>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</si>
  <si>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</si>
  <si>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</si>
  <si>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</si>
  <si>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</si>
  <si>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</si>
  <si>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</si>
  <si>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</si>
  <si>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</si>
  <si>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</si>
  <si>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</si>
  <si>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</si>
  <si>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</si>
  <si>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</si>
  <si>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</si>
  <si>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</si>
  <si>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</si>
  <si>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</si>
  <si>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</si>
  <si>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</si>
  <si>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</si>
  <si>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</si>
  <si>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</si>
  <si>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</si>
  <si>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</si>
  <si>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</si>
  <si>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</si>
  <si>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</si>
  <si>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</si>
  <si>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</si>
  <si>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</si>
  <si>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</si>
  <si>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</si>
  <si>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</si>
  <si>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</si>
  <si>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</si>
  <si>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</si>
  <si>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</si>
  <si>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</si>
  <si>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</si>
  <si>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</si>
  <si>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</si>
  <si>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</si>
  <si>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</si>
  <si>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</si>
  <si>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</si>
  <si>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</si>
  <si>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</si>
  <si>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</si>
  <si>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</si>
  <si>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</si>
  <si>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</si>
  <si>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</si>
  <si>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</si>
  <si>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</si>
  <si>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</si>
  <si>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</si>
  <si>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</si>
  <si>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</si>
  <si>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</si>
  <si>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</si>
  <si>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</si>
  <si>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</si>
  <si>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</si>
  <si>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</si>
  <si>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</si>
  <si>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</si>
  <si>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</si>
  <si>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</si>
  <si>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</si>
  <si>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</si>
  <si>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</si>
  <si>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</si>
  <si>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</si>
  <si>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</si>
  <si>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</si>
  <si>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</si>
  <si>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</si>
  <si>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</si>
  <si>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</si>
  <si>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</si>
  <si>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</si>
  <si>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</si>
  <si>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</si>
  <si>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</si>
  <si>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</si>
  <si>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</si>
  <si>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</si>
  <si>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</si>
  <si>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</si>
  <si>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</si>
  <si>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</si>
  <si>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</si>
  <si>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</si>
  <si>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</si>
  <si>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</si>
  <si>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</si>
  <si>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</si>
  <si>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</si>
  <si>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</si>
  <si>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</si>
  <si>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</si>
  <si>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</si>
  <si>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</si>
  <si>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</si>
  <si>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</si>
  <si>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</si>
  <si>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</si>
  <si>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</si>
  <si>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</si>
  <si>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</si>
  <si>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</si>
  <si>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</si>
  <si>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</si>
  <si>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</si>
  <si>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</si>
  <si>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</si>
  <si>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</si>
  <si>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</si>
  <si>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</si>
  <si>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</si>
  <si>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</si>
  <si>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</si>
  <si>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</si>
  <si>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</si>
  <si>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</si>
  <si>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</si>
  <si>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</si>
  <si>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</si>
  <si>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</si>
  <si>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</si>
  <si>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</si>
  <si>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</si>
  <si>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</si>
  <si>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</si>
  <si>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</si>
  <si>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</si>
  <si>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</si>
  <si>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</si>
  <si>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</si>
  <si>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</si>
  <si>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</si>
  <si>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</si>
  <si>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</si>
  <si>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</si>
  <si>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</si>
  <si>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</si>
  <si>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</si>
  <si>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</si>
  <si>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</si>
  <si>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</si>
  <si>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</si>
  <si>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</si>
  <si>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</si>
  <si>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</si>
  <si>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</si>
  <si>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</si>
  <si>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</si>
  <si>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</si>
  <si>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</si>
  <si>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</si>
  <si>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</si>
  <si>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</si>
  <si>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</si>
  <si>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</si>
  <si>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</si>
  <si>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</si>
  <si>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</si>
  <si>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</si>
  <si>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</si>
  <si>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</si>
  <si>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</si>
  <si>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</si>
  <si>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</si>
  <si>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</si>
  <si>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</si>
  <si>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</si>
  <si>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</si>
  <si>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</si>
  <si>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</si>
  <si>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</si>
  <si>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</si>
  <si>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</si>
  <si>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</si>
  <si>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</si>
  <si>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</si>
  <si>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</si>
  <si>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</si>
  <si>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</si>
  <si>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</si>
  <si>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</si>
  <si>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</si>
  <si>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</si>
  <si>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</si>
  <si>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</si>
  <si>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</si>
  <si>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</si>
  <si>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</si>
  <si>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</si>
  <si>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</si>
  <si>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</si>
  <si>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</si>
  <si>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</si>
  <si>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</si>
  <si>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</si>
  <si>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</si>
  <si>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</si>
  <si>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</si>
  <si>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</si>
  <si>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</si>
  <si>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</si>
  <si>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</si>
  <si>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</si>
  <si>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</si>
  <si>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</si>
  <si>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</si>
  <si>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</si>
  <si>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</si>
  <si>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</si>
  <si>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</si>
  <si>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</si>
  <si>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</si>
  <si>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</si>
  <si>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</si>
  <si>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</si>
  <si>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</si>
  <si>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</si>
  <si>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</si>
  <si>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</si>
  <si>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</si>
  <si>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</si>
  <si>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</si>
  <si>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</si>
  <si>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</si>
  <si>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</si>
  <si>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</si>
  <si>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</si>
  <si>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</si>
  <si>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</si>
  <si>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</si>
  <si>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</si>
  <si>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</si>
  <si>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</si>
  <si>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</si>
  <si>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</si>
  <si>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</si>
  <si>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</si>
  <si>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</si>
  <si>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</si>
  <si>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</si>
  <si>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</si>
  <si>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</si>
  <si>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</si>
  <si>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</si>
  <si>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</si>
  <si>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</si>
  <si>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</si>
  <si>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</si>
  <si>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</si>
  <si>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</si>
  <si>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</si>
  <si>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</si>
  <si>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</si>
  <si>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</si>
  <si>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</si>
  <si>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</si>
  <si>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</si>
  <si>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</si>
  <si>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</si>
  <si>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</si>
  <si>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</si>
  <si>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</si>
  <si>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</si>
  <si>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</si>
  <si>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</si>
  <si>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</si>
  <si>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</si>
  <si>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</si>
  <si>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</si>
  <si>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</si>
  <si>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</si>
  <si>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</si>
  <si>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</si>
  <si>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</si>
  <si>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</si>
  <si>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</si>
  <si>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</si>
  <si>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</si>
  <si>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</si>
  <si>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</si>
  <si>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</si>
  <si>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</si>
  <si>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</si>
  <si>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</si>
  <si>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</si>
  <si>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</si>
  <si>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</si>
  <si>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</si>
  <si>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</si>
  <si>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</si>
  <si>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</si>
  <si>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</si>
  <si>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</si>
  <si>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</si>
  <si>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</si>
  <si>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</si>
  <si>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</si>
  <si>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</si>
  <si>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</si>
  <si>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</si>
  <si>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</si>
  <si>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</si>
  <si>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</si>
  <si>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</si>
  <si>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</si>
  <si>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</si>
  <si>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</si>
  <si>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</si>
  <si>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</si>
  <si>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</si>
  <si>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</si>
  <si>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</si>
  <si>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</si>
  <si>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</si>
  <si>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</si>
  <si>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</si>
  <si>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</si>
  <si>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</si>
  <si>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</si>
  <si>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</si>
  <si>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</si>
  <si>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</si>
  <si>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</si>
  <si>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</si>
  <si>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</si>
  <si>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</si>
  <si>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</si>
  <si>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</si>
  <si>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</si>
  <si>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</si>
  <si>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</si>
  <si>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</si>
  <si>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</si>
  <si>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</si>
  <si>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</si>
  <si>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</si>
  <si>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</si>
  <si>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</si>
  <si>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</si>
  <si>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</si>
  <si>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</si>
  <si>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</si>
  <si>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</si>
  <si>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</si>
  <si>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</si>
  <si>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</si>
  <si>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</si>
  <si>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</si>
  <si>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</si>
  <si>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</si>
  <si>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</si>
  <si>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</si>
  <si>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</si>
  <si>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</si>
  <si>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</si>
  <si>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</si>
  <si>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</si>
  <si>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</si>
  <si>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</si>
  <si>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</si>
  <si>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</si>
  <si>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</si>
  <si>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</si>
  <si>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</si>
  <si>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</si>
  <si>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</si>
  <si>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</si>
  <si>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</si>
  <si>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</si>
  <si>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</si>
  <si>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</si>
  <si>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</si>
  <si>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</si>
  <si>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</si>
  <si>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</si>
  <si>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</si>
  <si>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</si>
  <si>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</si>
  <si>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</si>
  <si>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</si>
  <si>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</si>
  <si>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</si>
  <si>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</si>
  <si>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</si>
  <si>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</si>
  <si>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</si>
  <si>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</si>
  <si>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</si>
  <si>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</si>
  <si>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</si>
  <si>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</si>
  <si>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</si>
  <si>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</si>
  <si>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</si>
  <si>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</si>
  <si>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</si>
  <si>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</si>
  <si>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</si>
  <si>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</si>
  <si>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</si>
  <si>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</si>
  <si>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</si>
  <si>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</si>
  <si>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</si>
  <si>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</si>
  <si>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</si>
  <si>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</si>
  <si>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</si>
  <si>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</si>
  <si>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</si>
  <si>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</si>
  <si>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</si>
  <si>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</si>
  <si>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</si>
  <si>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</si>
  <si>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</si>
  <si>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</si>
  <si>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</si>
  <si>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</si>
  <si>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</si>
  <si>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</si>
  <si>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</si>
  <si>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</si>
  <si>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</si>
  <si>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</si>
  <si>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</si>
  <si>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</si>
  <si>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</si>
  <si>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</si>
  <si>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</si>
  <si>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</si>
  <si>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</si>
  <si>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</si>
  <si>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</si>
  <si>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</si>
  <si>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</si>
  <si>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</si>
  <si>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</si>
  <si>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</si>
  <si>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</si>
  <si>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</si>
  <si>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</si>
  <si>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</si>
  <si>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</si>
  <si>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</si>
  <si>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</si>
  <si>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</si>
  <si>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</si>
  <si>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</si>
  <si>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</si>
  <si>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</si>
  <si>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</si>
  <si>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</si>
  <si>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</si>
  <si>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</si>
  <si>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</si>
  <si>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</si>
  <si>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</si>
  <si>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</si>
  <si>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</si>
  <si>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</si>
  <si>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</si>
  <si>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</si>
  <si>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</si>
  <si>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</si>
  <si>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</si>
  <si>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</si>
  <si>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</si>
  <si>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</si>
  <si>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</si>
  <si>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</si>
  <si>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</si>
  <si>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</si>
  <si>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</si>
  <si>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</si>
  <si>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</si>
  <si>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</si>
  <si>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</si>
  <si>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</si>
  <si>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</si>
  <si>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</si>
  <si>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</si>
  <si>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</si>
  <si>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</si>
  <si>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</si>
  <si>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</si>
  <si>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</si>
  <si>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</si>
  <si>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</si>
  <si>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</si>
  <si>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</si>
  <si>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</si>
  <si>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</si>
  <si>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</si>
  <si>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</si>
  <si>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</si>
  <si>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</si>
  <si>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</si>
  <si>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</si>
  <si>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</si>
  <si>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</si>
  <si>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</si>
  <si>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</si>
  <si>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</si>
  <si>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</si>
  <si>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</si>
  <si>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</si>
  <si>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</si>
  <si>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</si>
  <si>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</si>
  <si>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</si>
  <si>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</si>
  <si>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</si>
  <si>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</si>
  <si>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</si>
  <si>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</si>
  <si>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</si>
  <si>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</si>
  <si>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</si>
  <si>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</si>
  <si>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</si>
  <si>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</si>
  <si>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</si>
  <si>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</si>
  <si>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</si>
  <si>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</si>
  <si>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</si>
  <si>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</si>
  <si>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</si>
  <si>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</si>
  <si>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</si>
  <si>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</si>
  <si>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</si>
  <si>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</si>
  <si>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</si>
  <si>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</si>
  <si>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</si>
  <si>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</si>
  <si>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</si>
  <si>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</si>
  <si>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</si>
  <si>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</si>
  <si>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</si>
  <si>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</si>
  <si>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</si>
  <si>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</si>
  <si>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</si>
  <si>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</si>
  <si>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</si>
  <si>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</si>
  <si>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</si>
  <si>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</si>
  <si>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</si>
  <si>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</si>
  <si>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</si>
  <si>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</si>
  <si>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</si>
  <si>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</si>
  <si>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</si>
  <si>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</si>
  <si>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</si>
  <si>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</si>
  <si>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</si>
  <si>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</si>
  <si>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</si>
  <si>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</si>
  <si>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</si>
  <si>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</si>
  <si>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</si>
  <si>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</si>
  <si>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</si>
  <si>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</si>
  <si>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</si>
  <si>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</si>
  <si>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</si>
  <si>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</si>
  <si>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</si>
  <si>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</si>
  <si>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</si>
  <si>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</si>
  <si>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</si>
  <si>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</si>
  <si>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</si>
  <si>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</si>
  <si>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</si>
  <si>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</si>
  <si>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</si>
  <si>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</si>
  <si>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</si>
  <si>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</si>
  <si>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</si>
  <si>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</si>
  <si>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</si>
  <si>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</si>
  <si>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</si>
  <si>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</si>
  <si>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</si>
  <si>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</si>
  <si>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</si>
  <si>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</si>
  <si>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</si>
  <si>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</si>
  <si>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</si>
  <si>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</si>
  <si>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</si>
  <si>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</si>
  <si>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</si>
  <si>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</si>
  <si>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</si>
  <si>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</si>
  <si>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</si>
  <si>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</si>
  <si>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</si>
  <si>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</si>
  <si>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</si>
  <si>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</si>
  <si>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</si>
  <si>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</si>
  <si>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</si>
  <si>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</si>
  <si>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</si>
  <si>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</si>
  <si>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</si>
  <si>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</si>
  <si>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</si>
  <si>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</si>
  <si>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</si>
  <si>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</si>
  <si>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</si>
  <si>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</si>
  <si>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</si>
  <si>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</si>
  <si>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</si>
  <si>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</si>
  <si>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</si>
  <si>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</si>
  <si>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</si>
  <si>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</si>
  <si>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</si>
  <si>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</si>
  <si>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</si>
  <si>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</si>
  <si>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</si>
  <si>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</si>
  <si>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</si>
  <si>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</si>
  <si>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</si>
  <si>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</si>
  <si>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</si>
  <si>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</si>
  <si>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</si>
  <si>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</si>
  <si>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</si>
  <si>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</si>
  <si>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</si>
  <si>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</si>
  <si>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</si>
  <si>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</si>
  <si>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</si>
  <si>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</si>
  <si>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</si>
  <si>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</si>
  <si>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</si>
  <si>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</si>
  <si>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</si>
  <si>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</si>
  <si>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</si>
  <si>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</si>
  <si>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</si>
  <si>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</si>
  <si>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</si>
  <si>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</si>
  <si>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</si>
  <si>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</si>
  <si>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</si>
  <si>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</si>
  <si>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</si>
  <si>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</si>
  <si>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</si>
  <si>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</si>
  <si>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</si>
  <si>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</si>
  <si>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</si>
  <si>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</si>
  <si>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</si>
  <si>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</si>
  <si>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</si>
  <si>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</si>
  <si>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</si>
  <si>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</si>
  <si>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</si>
  <si>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</si>
  <si>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</si>
  <si>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</si>
  <si>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</si>
  <si>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</si>
  <si>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</si>
  <si>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</si>
  <si>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</si>
  <si>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</si>
  <si>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</si>
  <si>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</si>
  <si>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</si>
  <si>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</si>
  <si>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</si>
  <si>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</si>
  <si>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</si>
  <si>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</si>
  <si>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</si>
  <si>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</si>
  <si>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</si>
  <si>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</si>
  <si>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</si>
  <si>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</si>
  <si>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</si>
  <si>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</si>
  <si>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</si>
  <si>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</si>
  <si>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</si>
  <si>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</si>
  <si>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</si>
  <si>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</si>
  <si>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</si>
  <si>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</si>
  <si>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</si>
  <si>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</si>
  <si>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</si>
  <si>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</si>
  <si>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</si>
  <si>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</si>
  <si>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</si>
  <si>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</si>
  <si>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</si>
  <si>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</si>
  <si>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</si>
  <si>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</si>
  <si>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</si>
  <si>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</si>
  <si>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</si>
  <si>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</si>
  <si>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</si>
  <si>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</si>
  <si>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</si>
  <si>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</si>
  <si>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</si>
  <si>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</si>
  <si>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</si>
  <si>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</si>
  <si>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</si>
  <si>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</si>
  <si>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</si>
  <si>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</si>
  <si>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</si>
  <si>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</si>
  <si>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</si>
  <si>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</si>
  <si>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</si>
  <si>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</si>
  <si>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</si>
  <si>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</si>
  <si>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</si>
  <si>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</si>
  <si>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</si>
  <si>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</si>
  <si>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</si>
  <si>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</si>
  <si>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</si>
  <si>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</si>
  <si>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</si>
  <si>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</si>
  <si>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</si>
  <si>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</si>
  <si>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</si>
  <si>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</si>
  <si>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</si>
  <si>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</si>
  <si>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</si>
  <si>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</si>
  <si>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</si>
  <si>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</si>
  <si>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</si>
  <si>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</si>
  <si>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</si>
  <si>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</si>
  <si>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</si>
  <si>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</si>
  <si>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</si>
  <si>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</si>
  <si>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</si>
  <si>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</si>
  <si>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</si>
  <si>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</si>
  <si>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</si>
  <si>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</si>
  <si>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</si>
  <si>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</si>
  <si>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</si>
  <si>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</si>
  <si>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</si>
  <si>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</si>
  <si>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</si>
  <si>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</si>
  <si>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</si>
  <si>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</si>
  <si>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</si>
  <si>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</si>
  <si>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</si>
  <si>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</si>
  <si>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</si>
  <si>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</si>
  <si>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</si>
  <si>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</si>
  <si>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</si>
  <si>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</si>
  <si>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</si>
  <si>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</si>
  <si>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</si>
  <si>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</si>
  <si>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</si>
  <si>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</si>
  <si>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</si>
  <si>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</si>
  <si>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</si>
  <si>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</si>
  <si>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</si>
  <si>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</si>
  <si>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</si>
  <si>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</si>
  <si>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</si>
  <si>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</si>
  <si>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</si>
  <si>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</si>
  <si>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</si>
  <si>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</si>
  <si>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</si>
  <si>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</si>
  <si>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</si>
  <si>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</si>
  <si>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</si>
  <si>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</si>
  <si>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</si>
  <si>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</si>
  <si>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</si>
  <si>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</si>
  <si>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</si>
  <si>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</si>
  <si>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</si>
  <si>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</si>
  <si>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</si>
  <si>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</si>
  <si>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</si>
  <si>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</si>
  <si>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</si>
  <si>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</si>
  <si>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</si>
  <si>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</si>
  <si>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</si>
  <si>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</si>
  <si>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</si>
  <si>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</si>
  <si>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</si>
  <si>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</si>
  <si>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</si>
  <si>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</si>
  <si>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</si>
  <si>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</si>
  <si>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</si>
  <si>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</si>
  <si>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</si>
  <si>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</si>
  <si>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</si>
  <si>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</si>
  <si>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</si>
  <si>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</si>
  <si>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</si>
  <si>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</si>
  <si>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</si>
  <si>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</si>
  <si>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</si>
  <si>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</si>
  <si>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</si>
  <si>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</si>
  <si>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</si>
  <si>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</si>
  <si>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</si>
  <si>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</si>
  <si>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</si>
  <si>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</si>
  <si>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</si>
  <si>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</si>
  <si>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</si>
  <si>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</si>
  <si>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</si>
  <si>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</si>
  <si>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</si>
  <si>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</si>
  <si>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</si>
  <si>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</si>
  <si>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</si>
  <si>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</si>
  <si>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</si>
  <si>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</si>
  <si>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</si>
  <si>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</si>
  <si>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</si>
  <si>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</si>
  <si>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</si>
  <si>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</si>
  <si>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</si>
  <si>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</si>
  <si>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</si>
  <si>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</si>
  <si>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</si>
  <si>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</si>
  <si>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</si>
  <si>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</si>
  <si>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</si>
  <si>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</si>
  <si>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</si>
  <si>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</si>
  <si>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</si>
  <si>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</si>
  <si>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</si>
  <si>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</si>
  <si>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</si>
  <si>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</si>
  <si>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</si>
  <si>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</si>
  <si>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</si>
  <si>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</si>
  <si>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</si>
  <si>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</si>
  <si>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</si>
  <si>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</si>
  <si>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</si>
  <si>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</si>
  <si>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</si>
  <si>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</si>
  <si>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</si>
  <si>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</si>
  <si>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</si>
  <si>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</si>
  <si>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</si>
  <si>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</si>
  <si>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</si>
  <si>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</si>
  <si>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</si>
  <si>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</si>
  <si>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</si>
  <si>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</si>
  <si>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</si>
  <si>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</si>
  <si>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</si>
  <si>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</si>
  <si>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</si>
  <si>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</si>
  <si>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</si>
  <si>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</si>
  <si>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</si>
  <si>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</si>
  <si>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</si>
  <si>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</si>
  <si>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</si>
  <si>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</si>
  <si>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</si>
  <si>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</si>
  <si>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</si>
  <si>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</si>
  <si>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</si>
  <si>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</si>
  <si>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</si>
  <si>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</si>
  <si>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</si>
  <si>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</si>
  <si>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</si>
  <si>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</si>
  <si>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</si>
  <si>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</si>
  <si>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</si>
  <si>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</si>
  <si>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</si>
  <si>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</si>
  <si>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</si>
  <si>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</si>
  <si>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</si>
  <si>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</si>
  <si>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</si>
  <si>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</si>
  <si>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</si>
  <si>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</si>
  <si>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</si>
  <si>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</si>
  <si>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</si>
  <si>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</si>
  <si>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</si>
  <si>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</si>
  <si>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</si>
  <si>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</si>
  <si>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</si>
  <si>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</si>
  <si>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</si>
  <si>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</si>
  <si>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</si>
  <si>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</si>
  <si>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</si>
  <si>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</si>
  <si>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</si>
  <si>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</si>
  <si>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</si>
  <si>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</si>
  <si>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</si>
  <si>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</si>
  <si>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</si>
  <si>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</si>
  <si>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</si>
  <si>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</si>
  <si>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</si>
  <si>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</si>
  <si>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</si>
  <si>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</si>
  <si>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</si>
  <si>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</si>
  <si>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</si>
  <si>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</si>
  <si>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</si>
  <si>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</si>
  <si>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</si>
  <si>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</si>
  <si>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</si>
  <si>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</si>
  <si>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</si>
  <si>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</si>
  <si>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</si>
  <si>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</si>
  <si>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</si>
  <si>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</si>
  <si>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</si>
  <si>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</si>
  <si>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</si>
  <si>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</si>
  <si>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</si>
  <si>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</si>
  <si>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</si>
  <si>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</si>
  <si>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</si>
  <si>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</si>
  <si>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</si>
  <si>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</si>
  <si>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</si>
  <si>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</si>
  <si>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</si>
  <si>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</si>
  <si>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</si>
  <si>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</si>
  <si>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</si>
  <si>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</si>
  <si>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</si>
  <si>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</si>
  <si>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</si>
  <si>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</si>
  <si>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</si>
  <si>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</si>
  <si>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</si>
  <si>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</si>
  <si>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</si>
  <si>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</si>
  <si>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</si>
  <si>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</si>
  <si>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</si>
  <si>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</si>
  <si>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</si>
  <si>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</si>
  <si>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</si>
  <si>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</si>
  <si>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</si>
  <si>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</si>
  <si>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</si>
  <si>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</si>
  <si>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</si>
  <si>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</si>
  <si>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</si>
  <si>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</si>
  <si>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</si>
  <si>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</si>
  <si>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</si>
  <si>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</si>
  <si>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</si>
  <si>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</si>
  <si>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</si>
  <si>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</si>
  <si>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</si>
  <si>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</si>
  <si>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</si>
  <si>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</si>
  <si>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</si>
  <si>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</si>
  <si>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</si>
  <si>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</si>
  <si>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</si>
  <si>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</si>
  <si>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</si>
  <si>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</si>
  <si>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</si>
  <si>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</si>
  <si>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</si>
  <si>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</si>
  <si>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</si>
  <si>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</si>
  <si>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</si>
  <si>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</si>
  <si>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</si>
  <si>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</si>
  <si>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</si>
  <si>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</si>
  <si>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</si>
  <si>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</si>
  <si>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</si>
  <si>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</si>
  <si>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</si>
  <si>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</si>
  <si>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</si>
  <si>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</si>
  <si>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</si>
  <si>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</si>
  <si>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</si>
  <si>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</si>
  <si>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</si>
  <si>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</si>
  <si>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</si>
  <si>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</si>
  <si>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</si>
  <si>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</si>
  <si>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</si>
  <si>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</si>
  <si>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</si>
  <si>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</si>
  <si>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</si>
  <si>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</si>
  <si>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</si>
  <si>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</si>
  <si>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</si>
  <si>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</si>
  <si>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</si>
  <si>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</si>
  <si>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</si>
  <si>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</si>
  <si>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</si>
  <si>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</si>
  <si>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</si>
  <si>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</si>
  <si>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</si>
  <si>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</si>
  <si>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</si>
  <si>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</si>
  <si>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</si>
  <si>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</si>
  <si>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</si>
  <si>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</si>
  <si>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</si>
  <si>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</si>
  <si>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</si>
  <si>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</si>
  <si>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</si>
  <si>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</si>
  <si>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</si>
  <si>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</si>
  <si>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</si>
  <si>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</si>
  <si>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</si>
  <si>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</si>
  <si>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</si>
  <si>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</si>
  <si>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</si>
  <si>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</si>
  <si>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</si>
  <si>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</si>
  <si>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</si>
  <si>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</si>
  <si>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</si>
  <si>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</si>
  <si>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</si>
  <si>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</si>
  <si>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</si>
  <si>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</si>
  <si>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</si>
  <si>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</si>
  <si>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</si>
  <si>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</si>
  <si>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</si>
  <si>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</si>
  <si>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</si>
  <si>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</si>
  <si>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</si>
  <si>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</si>
  <si>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</si>
  <si>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</si>
  <si>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</si>
  <si>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</si>
  <si>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</si>
  <si>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</si>
  <si>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</si>
  <si>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</si>
  <si>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</si>
  <si>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</si>
  <si>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</si>
  <si>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</si>
  <si>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</si>
  <si>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</si>
  <si>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</si>
  <si>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</si>
  <si>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</si>
  <si>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</si>
  <si>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</si>
  <si>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</si>
  <si>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</si>
  <si>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</si>
  <si>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</si>
  <si>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</si>
  <si>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</si>
  <si>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</si>
  <si>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</si>
  <si>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</si>
  <si>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</si>
  <si>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</si>
  <si>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</si>
  <si>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</si>
  <si>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</si>
  <si>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</si>
  <si>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</si>
  <si>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</si>
  <si>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</si>
  <si>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</si>
  <si>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</si>
  <si>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</si>
  <si>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</si>
  <si>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</si>
  <si>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</si>
  <si>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</si>
  <si>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</si>
  <si>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</si>
  <si>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</si>
  <si>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</si>
  <si>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</si>
  <si>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</si>
  <si>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</si>
  <si>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</si>
  <si>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</si>
  <si>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</si>
  <si>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</si>
  <si>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</si>
  <si>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</si>
  <si>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</si>
  <si>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</si>
  <si>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</si>
  <si>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</si>
  <si>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</si>
  <si>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</si>
  <si>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</si>
  <si>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</si>
  <si>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</si>
  <si>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</si>
  <si>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</si>
  <si>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</si>
  <si>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</si>
  <si>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</si>
  <si>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</si>
  <si>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</si>
  <si>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</si>
  <si>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</si>
  <si>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</si>
  <si>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</si>
  <si>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</si>
  <si>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</si>
  <si>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</si>
  <si>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</si>
  <si>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</si>
  <si>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</si>
  <si>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</si>
  <si>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</si>
  <si>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</si>
  <si>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</si>
  <si>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</si>
  <si>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</si>
  <si>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</si>
  <si>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</si>
  <si>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</si>
  <si>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</si>
  <si>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</si>
  <si>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</si>
  <si>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</si>
  <si>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</si>
  <si>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</si>
  <si>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</si>
  <si>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</si>
  <si>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</si>
  <si>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</si>
  <si>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</si>
  <si>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</si>
  <si>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</si>
  <si>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</si>
  <si>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</si>
  <si>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</si>
  <si>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</si>
  <si>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</si>
  <si>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</si>
  <si>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</si>
  <si>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</si>
  <si>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</si>
  <si>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</si>
  <si>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</si>
  <si>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</si>
  <si>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</si>
  <si>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</si>
  <si>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</si>
  <si>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</si>
  <si>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</si>
  <si>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</si>
  <si>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</si>
  <si>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</si>
  <si>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</si>
  <si>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</si>
  <si>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</si>
  <si>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</si>
  <si>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</si>
  <si>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</si>
  <si>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</si>
  <si>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</si>
  <si>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</si>
  <si>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</si>
  <si>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</si>
  <si>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</si>
  <si>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</si>
  <si>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</si>
  <si>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</si>
  <si>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</si>
  <si>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</si>
  <si>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</si>
  <si>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</si>
  <si>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</si>
  <si>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</si>
  <si>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</si>
  <si>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</si>
  <si>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</si>
  <si>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</si>
  <si>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</si>
  <si>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</si>
  <si>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</si>
  <si>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</si>
  <si>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</si>
  <si>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</si>
  <si>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</si>
  <si>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</si>
  <si>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</si>
  <si>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</si>
  <si>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</si>
  <si>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</si>
  <si>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</si>
  <si>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</si>
  <si>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</si>
  <si>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</si>
  <si>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</si>
  <si>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</si>
  <si>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</si>
  <si>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</si>
  <si>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</si>
  <si>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</si>
  <si>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</si>
  <si>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</si>
  <si>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</si>
  <si>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</si>
  <si>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</si>
  <si>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</si>
  <si>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</si>
  <si>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</si>
  <si>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</si>
  <si>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</si>
  <si>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</si>
  <si>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</si>
  <si>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</si>
  <si>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</si>
  <si>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</si>
  <si>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</si>
  <si>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</si>
  <si>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</si>
  <si>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</si>
  <si>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</si>
  <si>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</si>
  <si>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</si>
  <si>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</si>
  <si>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</si>
  <si>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</si>
  <si>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</si>
  <si>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</si>
  <si>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</si>
  <si>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</si>
  <si>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</si>
  <si>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</si>
  <si>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</si>
  <si>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</si>
  <si>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</si>
  <si>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</si>
  <si>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</si>
  <si>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</si>
  <si>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</si>
  <si>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</si>
  <si>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</si>
  <si>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</si>
  <si>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</si>
  <si>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</si>
  <si>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</si>
  <si>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</si>
  <si>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 xml:space="preserve">Instrucciones para cumplimentar el Resumen No Técnico del Proyecto con Animales (RNT) </t>
  </si>
  <si>
    <t>El RNT debe realizarse para todos los proyectos de investigación con animales según el RD 53/2013 y se enviará a la autoridad competente junto con el resto de documentación al solicitar la autorización del proyecto.</t>
  </si>
  <si>
    <t xml:space="preserve">El RNT se redactará de forma anónima para evitar que sea identificable, por lo que no contendrá datos del centro, de los usuarios o de cualquier otra persona. Debe escribirse con el número de caracteres máximo que se indica en cada apartado y con un lenguaje lo suficientemente divulgativo como para ser entendido por cualquier persona profana en la materia, ya que será publicado, a instancias de la Unión Europea, en la web del Ministerio correspondiente. </t>
  </si>
  <si>
    <t>El archivo consta de 6 páginas:</t>
  </si>
  <si>
    <r>
      <t>·</t>
    </r>
    <r>
      <rPr>
        <sz val="7"/>
        <color rgb="FF17365D"/>
        <rFont val="Times New Roman"/>
        <family val="1"/>
      </rPr>
      <t xml:space="preserve">        </t>
    </r>
    <r>
      <rPr>
        <sz val="10"/>
        <color rgb="FF17365D"/>
        <rFont val="Arial"/>
        <family val="2"/>
      </rPr>
      <t>Instrucciones</t>
    </r>
  </si>
  <si>
    <r>
      <t>·</t>
    </r>
    <r>
      <rPr>
        <sz val="7"/>
        <color rgb="FF17365D"/>
        <rFont val="Times New Roman"/>
        <family val="1"/>
      </rPr>
      <t xml:space="preserve">        </t>
    </r>
    <r>
      <rPr>
        <sz val="10"/>
        <color rgb="FF17365D"/>
        <rFont val="Arial"/>
        <family val="2"/>
      </rPr>
      <t>NTS = Resumen No-Técnico</t>
    </r>
  </si>
  <si>
    <r>
      <t>·</t>
    </r>
    <r>
      <rPr>
        <sz val="7"/>
        <color rgb="FF17365D"/>
        <rFont val="Times New Roman"/>
        <family val="1"/>
      </rPr>
      <t xml:space="preserve">        </t>
    </r>
    <r>
      <rPr>
        <sz val="10"/>
        <color rgb="FF17365D"/>
        <rFont val="Arial"/>
        <family val="2"/>
      </rPr>
      <t>Purpose of the project: Finalidad del Proyecto</t>
    </r>
  </si>
  <si>
    <r>
      <t>·</t>
    </r>
    <r>
      <rPr>
        <sz val="7"/>
        <color rgb="FF17365D"/>
        <rFont val="Times New Roman"/>
        <family val="1"/>
      </rPr>
      <t xml:space="preserve">        </t>
    </r>
    <r>
      <rPr>
        <sz val="10"/>
        <color rgb="FF17365D"/>
        <rFont val="Arial"/>
        <family val="2"/>
      </rPr>
      <t>Expected harms: Daños previstos</t>
    </r>
  </si>
  <si>
    <r>
      <t>·</t>
    </r>
    <r>
      <rPr>
        <sz val="7"/>
        <color rgb="FF17365D"/>
        <rFont val="Times New Roman"/>
        <family val="1"/>
      </rPr>
      <t xml:space="preserve">        </t>
    </r>
    <r>
      <rPr>
        <sz val="10"/>
        <color rgb="FF17365D"/>
        <rFont val="Arial"/>
        <family val="2"/>
      </rPr>
      <t>Fate of animals kept alive: Destino de los animales vivos</t>
    </r>
  </si>
  <si>
    <r>
      <t>·</t>
    </r>
    <r>
      <rPr>
        <sz val="7"/>
        <color rgb="FF17365D"/>
        <rFont val="Times New Roman"/>
        <family val="1"/>
      </rPr>
      <t xml:space="preserve">        </t>
    </r>
    <r>
      <rPr>
        <sz val="10"/>
        <color rgb="FF17365D"/>
        <rFont val="Arial"/>
        <family val="2"/>
      </rPr>
      <t>Órgano Habilitado: No rellenar. A rellenar por el OH en su evaluación.</t>
    </r>
  </si>
  <si>
    <t>El RNT tiene que incluir lo siguiente:</t>
  </si>
  <si>
    <r>
      <t>1.</t>
    </r>
    <r>
      <rPr>
        <sz val="7"/>
        <color rgb="FF17365D"/>
        <rFont val="Times New Roman"/>
        <family val="1"/>
      </rPr>
      <t xml:space="preserve">      </t>
    </r>
    <r>
      <rPr>
        <sz val="10"/>
        <color rgb="FF17365D"/>
        <rFont val="Arial"/>
        <family val="2"/>
      </rPr>
      <t>Título del proyecto con animales: Proyecto es sinónimo de “experimento”.</t>
    </r>
  </si>
  <si>
    <r>
      <t>2.</t>
    </r>
    <r>
      <rPr>
        <sz val="7"/>
        <color rgb="FF17365D"/>
        <rFont val="Times New Roman"/>
        <family val="1"/>
      </rPr>
      <t xml:space="preserve">      </t>
    </r>
    <r>
      <rPr>
        <sz val="10"/>
        <color rgb="FF17365D"/>
        <rFont val="Arial"/>
        <family val="2"/>
      </rPr>
      <t xml:space="preserve">Duración del proyecto: Es la duración aproximada. Hay que tener en cuenta que la autorización del proyecto puede tener una vigencia de hasta cinco años. </t>
    </r>
  </si>
  <si>
    <r>
      <t>3.</t>
    </r>
    <r>
      <rPr>
        <sz val="7"/>
        <color rgb="FF17365D"/>
        <rFont val="Times New Roman"/>
        <family val="1"/>
      </rPr>
      <t xml:space="preserve">      </t>
    </r>
    <r>
      <rPr>
        <sz val="10"/>
        <color rgb="FF17365D"/>
        <rFont val="Arial"/>
        <family val="2"/>
      </rPr>
      <t>Palabras clave (máximo 5): Para poder indexar el proyecto.</t>
    </r>
  </si>
  <si>
    <r>
      <t>4.</t>
    </r>
    <r>
      <rPr>
        <sz val="7"/>
        <color rgb="FF17365D"/>
        <rFont val="Times New Roman"/>
        <family val="1"/>
      </rPr>
      <t xml:space="preserve">      </t>
    </r>
    <r>
      <rPr>
        <sz val="10"/>
        <color rgb="FF17365D"/>
        <rFont val="Arial"/>
        <family val="2"/>
      </rPr>
      <t xml:space="preserve">Finalidad del proyecto: Pinchar en el enlace para ir a la siguiente página, donde habrá que indicar en el desplegable al menos una finalidad. </t>
    </r>
  </si>
  <si>
    <r>
      <t>5.</t>
    </r>
    <r>
      <rPr>
        <sz val="7"/>
        <color rgb="FF17365D"/>
        <rFont val="Times New Roman"/>
        <family val="1"/>
      </rPr>
      <t xml:space="preserve">      </t>
    </r>
    <r>
      <rPr>
        <sz val="10"/>
        <color rgb="FF17365D"/>
        <rFont val="Arial"/>
        <family val="2"/>
      </rPr>
      <t>Objetivos del proyecto (descripción de los objetivos): Por ejemplo “despejar cuestiones científicas” o “la resolución de necesidades clínicas” o “la elaboración de planes docentes y/o de formación específica”.</t>
    </r>
  </si>
  <si>
    <r>
      <t>6.</t>
    </r>
    <r>
      <rPr>
        <sz val="7"/>
        <color rgb="FF17365D"/>
        <rFont val="Times New Roman"/>
        <family val="1"/>
      </rPr>
      <t xml:space="preserve">      </t>
    </r>
    <r>
      <rPr>
        <sz val="10"/>
        <color rgb="FF17365D"/>
        <rFont val="Arial"/>
        <family val="2"/>
      </rPr>
      <t>Probables beneficios potenciales del proyecto: Indicar por ejemplo los avances científicos previstos gracias a su investigación o el modo en que las personas, los animales o la sociedad podrán beneficiarse del proyecto.</t>
    </r>
  </si>
  <si>
    <r>
      <t>7.</t>
    </r>
    <r>
      <rPr>
        <sz val="7"/>
        <color rgb="FF17365D"/>
        <rFont val="Times New Roman"/>
        <family val="1"/>
      </rPr>
      <t xml:space="preserve">      </t>
    </r>
    <r>
      <rPr>
        <sz val="10"/>
        <color rgb="FF17365D"/>
        <rFont val="Arial"/>
        <family val="2"/>
      </rPr>
      <t xml:space="preserve">Daños previstos: </t>
    </r>
  </si>
  <si>
    <r>
      <t>a.</t>
    </r>
    <r>
      <rPr>
        <sz val="7"/>
        <color rgb="FF17365D"/>
        <rFont val="Times New Roman"/>
        <family val="1"/>
      </rPr>
      <t xml:space="preserve">      </t>
    </r>
    <r>
      <rPr>
        <sz val="10"/>
        <color rgb="FF17365D"/>
        <rFont val="Arial"/>
        <family val="2"/>
      </rPr>
      <t xml:space="preserve">¿En qué procedimientos se utilizarán los animales? Indicar escuetamente solamente los procedimientos en los que participarán los animales.  </t>
    </r>
  </si>
  <si>
    <r>
      <t>b.</t>
    </r>
    <r>
      <rPr>
        <sz val="7"/>
        <color rgb="FF17365D"/>
        <rFont val="Times New Roman"/>
        <family val="1"/>
      </rPr>
      <t xml:space="preserve">      </t>
    </r>
    <r>
      <rPr>
        <sz val="10"/>
        <color rgb="FF17365D"/>
        <rFont val="Arial"/>
        <family val="2"/>
      </rPr>
      <t>Efectos adversos en los animales: Nos podemos guiar por los efectos que en la Memoria justificativa fueron incluidos en la tabla de seguimiento de la severidad.</t>
    </r>
  </si>
  <si>
    <r>
      <t>c.</t>
    </r>
    <r>
      <rPr>
        <sz val="7"/>
        <color rgb="FF17365D"/>
        <rFont val="Times New Roman"/>
        <family val="1"/>
      </rPr>
      <t xml:space="preserve">      </t>
    </r>
    <r>
      <rPr>
        <sz val="10"/>
        <color rgb="FF17365D"/>
        <rFont val="Arial"/>
        <family val="2"/>
      </rPr>
      <t>Daños previstos: Pinchando en el enlace se salta a la hoja donde hay que indicar la especie o especies animales utilizadas y el número de animales por cada nivel de severidad esperado. La severidad de cada procedimiento es la que se indicó en la memoria justificativa.</t>
    </r>
  </si>
  <si>
    <t xml:space="preserve">Si debido al tipo de procedimientos se estima que habrá diferentes niveles de severidad durante el proyecto, deberá de indicarse el número de animales incluido en cada nivel, pero es importante no duplicar el número de animales, es decir, si un animal ha participado en más de un procedimiento con diferentes niveles de severidad, solamente habrá que anotarlo en el de mayor severidad. </t>
  </si>
  <si>
    <r>
      <t>8.</t>
    </r>
    <r>
      <rPr>
        <sz val="7"/>
        <color rgb="FF17365D"/>
        <rFont val="Times New Roman"/>
        <family val="1"/>
      </rPr>
      <t xml:space="preserve">      </t>
    </r>
    <r>
      <rPr>
        <sz val="10"/>
        <color rgb="FF17365D"/>
        <rFont val="Arial"/>
        <family val="2"/>
      </rPr>
      <t xml:space="preserve">Destino previsto de los animales mantenidos vivos después el procedimiento: Aquí la palabra clave es que son “animales vivos”, por lo que hay indicar si se van a reutilizar, devolver a la naturaleza o serán realojados (en adopción). Al pinchar en el enlace se salta a la hoja donde hay que anotarlos. </t>
    </r>
  </si>
  <si>
    <r>
      <t>9.</t>
    </r>
    <r>
      <rPr>
        <sz val="7"/>
        <color rgb="FF17365D"/>
        <rFont val="Times New Roman"/>
        <family val="1"/>
      </rPr>
      <t xml:space="preserve">      </t>
    </r>
    <r>
      <rPr>
        <sz val="10"/>
        <color rgb="FF17365D"/>
        <rFont val="Arial"/>
        <family val="2"/>
      </rPr>
      <t>Motivos del destino previsto de los animales después el procedimiento: Aquí cabe también la posibilidad de indicar si los animales van a ser sacrificados. En ese caso, o si va a dejar alguno con vida, habrá que razonarlo teniendo en cuenta el estado en el que quedarán tras el experimento y si van a tener o no una total recuperación física y psicológica.</t>
    </r>
  </si>
  <si>
    <r>
      <t>10.</t>
    </r>
    <r>
      <rPr>
        <sz val="7"/>
        <color rgb="FF17365D"/>
        <rFont val="Times New Roman"/>
        <family val="1"/>
      </rPr>
      <t xml:space="preserve">   </t>
    </r>
    <r>
      <rPr>
        <sz val="10"/>
        <color rgb="FF17365D"/>
        <rFont val="Arial"/>
        <family val="2"/>
      </rPr>
      <t>Aplicación de la regla de las Tres Erres: Debe ser similar a lo que se puso en la memoria del Anexo X, pero con un lenguaje totalmente divulgativo. (Leer las explicaciones dadas en cada apartado)</t>
    </r>
  </si>
  <si>
    <r>
      <t>·</t>
    </r>
    <r>
      <rPr>
        <sz val="7"/>
        <color rgb="FF17365D"/>
        <rFont val="Times New Roman"/>
        <family val="1"/>
      </rPr>
      <t xml:space="preserve">        </t>
    </r>
    <r>
      <rPr>
        <sz val="10"/>
        <color rgb="FF17365D"/>
        <rFont val="Arial"/>
        <family val="2"/>
      </rPr>
      <t>Reemplazo: Por qué consideramos que no se puede emplear otro método a cambio de los animales y por qué sabemos que no existen otros métodos alternativos válidos.</t>
    </r>
  </si>
  <si>
    <r>
      <t>·</t>
    </r>
    <r>
      <rPr>
        <sz val="7"/>
        <color rgb="FF17365D"/>
        <rFont val="Times New Roman"/>
        <family val="1"/>
      </rPr>
      <t xml:space="preserve">        </t>
    </r>
    <r>
      <rPr>
        <sz val="10"/>
        <color rgb="FF17365D"/>
        <rFont val="Arial"/>
        <family val="2"/>
      </rPr>
      <t>Reducción: Cómo se asegura la utilización del menor número de animales posible.</t>
    </r>
  </si>
  <si>
    <r>
      <t>·</t>
    </r>
    <r>
      <rPr>
        <sz val="7"/>
        <color theme="1"/>
        <rFont val="Times New Roman"/>
        <family val="1"/>
      </rPr>
      <t xml:space="preserve">        </t>
    </r>
    <r>
      <rPr>
        <sz val="10"/>
        <color rgb="FF17365D"/>
        <rFont val="Arial"/>
        <family val="2"/>
      </rPr>
      <t xml:space="preserve">Refinamiento: Cualquier técnica que vayamos a utilizar que minimice el dolor, sufrimiento o angustia de los animales, mejore su bienestar o permita optimizar los resultados científicos obtenidos. </t>
    </r>
  </si>
  <si>
    <r>
      <t>11.</t>
    </r>
    <r>
      <rPr>
        <sz val="7"/>
        <color rgb="FF17365D"/>
        <rFont val="Times New Roman"/>
        <family val="1"/>
      </rPr>
      <t xml:space="preserve">   </t>
    </r>
    <r>
      <rPr>
        <sz val="10"/>
        <color rgb="FF17365D"/>
        <rFont val="Arial"/>
        <family val="2"/>
      </rPr>
      <t>Elección de la/s especie/s y las etapas de vida correspondiente: Se debe explicar por qué se ha elegido esa especie y no otra como modelo animal más adecuado para el estudio, justificando, además, por qué se van a utilizar con esas edades concretas.</t>
    </r>
  </si>
  <si>
    <t xml:space="preserve">Antes de rellenar el formulario, por favor lea las instrucciones que se indican a continuación. </t>
  </si>
  <si>
    <t>Todas lo que hay que incluir en el RNT han sido explicado previamente en la memoria justificativa para solicitar la autorización del proyecto, pero hay que hacerlo de modo más escueto y divulgativo.</t>
  </si>
  <si>
    <t>En este documento incluye explicaciones que pueden servirnos de ayuda a la hora de cumplimentarlo, sin embargo, su cumplimentación y envío depende directamente de la persona solicitante, siendo labor del Órgano Habilitado asesorarle.</t>
  </si>
  <si>
    <r>
      <t>1.</t>
    </r>
    <r>
      <rPr>
        <sz val="7"/>
        <color rgb="FF17365D"/>
        <rFont val="Times New Roman"/>
        <family val="1"/>
      </rPr>
      <t xml:space="preserve">      </t>
    </r>
    <r>
      <rPr>
        <sz val="10"/>
        <color rgb="FF17365D"/>
        <rFont val="Arial"/>
        <family val="2"/>
      </rPr>
      <t xml:space="preserve">Título del proyecto con animales: </t>
    </r>
  </si>
  <si>
    <r>
      <t>2.</t>
    </r>
    <r>
      <rPr>
        <sz val="7"/>
        <color rgb="FF17365D"/>
        <rFont val="Times New Roman"/>
        <family val="1"/>
      </rPr>
      <t xml:space="preserve">      </t>
    </r>
    <r>
      <rPr>
        <sz val="10"/>
        <color rgb="FF17365D"/>
        <rFont val="Arial"/>
        <family val="2"/>
      </rPr>
      <t xml:space="preserve">Duración del proyecto:  </t>
    </r>
  </si>
  <si>
    <t>En cada apartado se indica las modificaciones a realizar. Si no se indica nada, se entiende que está correcto.</t>
  </si>
  <si>
    <r>
      <t>3.</t>
    </r>
    <r>
      <rPr>
        <sz val="7"/>
        <color rgb="FF17365D"/>
        <rFont val="Times New Roman"/>
        <family val="1"/>
      </rPr>
      <t xml:space="preserve">      </t>
    </r>
    <r>
      <rPr>
        <sz val="10"/>
        <color rgb="FF17365D"/>
        <rFont val="Arial"/>
        <family val="2"/>
      </rPr>
      <t xml:space="preserve">Palabras clave (máximo 5): </t>
    </r>
  </si>
  <si>
    <r>
      <t>4.</t>
    </r>
    <r>
      <rPr>
        <sz val="7"/>
        <color rgb="FF17365D"/>
        <rFont val="Times New Roman"/>
        <family val="1"/>
      </rPr>
      <t xml:space="preserve">      </t>
    </r>
    <r>
      <rPr>
        <sz val="10"/>
        <color rgb="FF17365D"/>
        <rFont val="Arial"/>
        <family val="2"/>
      </rPr>
      <t>Finalidad del proyecto:</t>
    </r>
  </si>
  <si>
    <r>
      <t>5.</t>
    </r>
    <r>
      <rPr>
        <sz val="7"/>
        <color rgb="FF17365D"/>
        <rFont val="Times New Roman"/>
        <family val="1"/>
      </rPr>
      <t xml:space="preserve">      </t>
    </r>
    <r>
      <rPr>
        <sz val="10"/>
        <color rgb="FF17365D"/>
        <rFont val="Arial"/>
        <family val="2"/>
      </rPr>
      <t xml:space="preserve">Objetivos del proyecto (descripción de los objetivos): </t>
    </r>
  </si>
  <si>
    <r>
      <t>6.</t>
    </r>
    <r>
      <rPr>
        <sz val="7"/>
        <color rgb="FF17365D"/>
        <rFont val="Times New Roman"/>
        <family val="1"/>
      </rPr>
      <t xml:space="preserve">      </t>
    </r>
    <r>
      <rPr>
        <sz val="10"/>
        <color rgb="FF17365D"/>
        <rFont val="Arial"/>
        <family val="2"/>
      </rPr>
      <t xml:space="preserve">Probables beneficios potenciales del proyecto: </t>
    </r>
  </si>
  <si>
    <r>
      <t>a.</t>
    </r>
    <r>
      <rPr>
        <sz val="7"/>
        <color rgb="FF17365D"/>
        <rFont val="Times New Roman"/>
        <family val="1"/>
      </rPr>
      <t xml:space="preserve">      </t>
    </r>
    <r>
      <rPr>
        <sz val="10"/>
        <color rgb="FF17365D"/>
        <rFont val="Arial"/>
        <family val="2"/>
      </rPr>
      <t xml:space="preserve">¿En qué procedimientos se utilizarán los animales? </t>
    </r>
  </si>
  <si>
    <r>
      <t>b.</t>
    </r>
    <r>
      <rPr>
        <sz val="7"/>
        <color rgb="FF17365D"/>
        <rFont val="Times New Roman"/>
        <family val="1"/>
      </rPr>
      <t xml:space="preserve">      </t>
    </r>
    <r>
      <rPr>
        <sz val="10"/>
        <color rgb="FF17365D"/>
        <rFont val="Arial"/>
        <family val="2"/>
      </rPr>
      <t xml:space="preserve">Efectos adversos en los animales: </t>
    </r>
  </si>
  <si>
    <r>
      <t>c.</t>
    </r>
    <r>
      <rPr>
        <sz val="7"/>
        <color rgb="FF17365D"/>
        <rFont val="Times New Roman"/>
        <family val="1"/>
      </rPr>
      <t xml:space="preserve">      </t>
    </r>
    <r>
      <rPr>
        <sz val="10"/>
        <color rgb="FF17365D"/>
        <rFont val="Arial"/>
        <family val="2"/>
      </rPr>
      <t xml:space="preserve">Daños previstos: </t>
    </r>
  </si>
  <si>
    <r>
      <t>8.</t>
    </r>
    <r>
      <rPr>
        <sz val="7"/>
        <color rgb="FF17365D"/>
        <rFont val="Times New Roman"/>
        <family val="1"/>
      </rPr>
      <t xml:space="preserve">      </t>
    </r>
    <r>
      <rPr>
        <sz val="10"/>
        <color rgb="FF17365D"/>
        <rFont val="Arial"/>
        <family val="2"/>
      </rPr>
      <t xml:space="preserve">Destino previsto de los animales mantenidos vivos después el procedimiento: </t>
    </r>
  </si>
  <si>
    <r>
      <t>9.</t>
    </r>
    <r>
      <rPr>
        <sz val="7"/>
        <color rgb="FF17365D"/>
        <rFont val="Times New Roman"/>
        <family val="1"/>
      </rPr>
      <t xml:space="preserve">      </t>
    </r>
    <r>
      <rPr>
        <sz val="10"/>
        <color rgb="FF17365D"/>
        <rFont val="Arial"/>
        <family val="2"/>
      </rPr>
      <t>Motivos del destino previsto de los animales después el procedimiento:</t>
    </r>
  </si>
  <si>
    <r>
      <t>10.</t>
    </r>
    <r>
      <rPr>
        <sz val="7"/>
        <color rgb="FF17365D"/>
        <rFont val="Times New Roman"/>
        <family val="1"/>
      </rPr>
      <t xml:space="preserve">   </t>
    </r>
    <r>
      <rPr>
        <sz val="10"/>
        <color rgb="FF17365D"/>
        <rFont val="Arial"/>
        <family val="2"/>
      </rPr>
      <t>Aplicación de la regla de las Tres Erres: </t>
    </r>
  </si>
  <si>
    <r>
      <t>·</t>
    </r>
    <r>
      <rPr>
        <sz val="7"/>
        <color rgb="FF17365D"/>
        <rFont val="Times New Roman"/>
        <family val="1"/>
      </rPr>
      <t xml:space="preserve">        </t>
    </r>
    <r>
      <rPr>
        <sz val="10"/>
        <color rgb="FF17365D"/>
        <rFont val="Arial"/>
        <family val="2"/>
      </rPr>
      <t xml:space="preserve">Reemplazo: </t>
    </r>
  </si>
  <si>
    <r>
      <t>·</t>
    </r>
    <r>
      <rPr>
        <sz val="7"/>
        <color rgb="FF17365D"/>
        <rFont val="Times New Roman"/>
        <family val="1"/>
      </rPr>
      <t xml:space="preserve">        </t>
    </r>
    <r>
      <rPr>
        <sz val="10"/>
        <color rgb="FF17365D"/>
        <rFont val="Arial"/>
        <family val="2"/>
      </rPr>
      <t xml:space="preserve">Reducción: </t>
    </r>
  </si>
  <si>
    <r>
      <t>·</t>
    </r>
    <r>
      <rPr>
        <sz val="7"/>
        <color theme="1"/>
        <rFont val="Times New Roman"/>
        <family val="1"/>
      </rPr>
      <t xml:space="preserve">        </t>
    </r>
    <r>
      <rPr>
        <sz val="10"/>
        <color rgb="FF17365D"/>
        <rFont val="Arial"/>
        <family val="2"/>
      </rPr>
      <t xml:space="preserve">Refinamiento: </t>
    </r>
  </si>
  <si>
    <r>
      <t>11.</t>
    </r>
    <r>
      <rPr>
        <sz val="7"/>
        <color rgb="FF17365D"/>
        <rFont val="Times New Roman"/>
        <family val="1"/>
      </rPr>
      <t xml:space="preserve">   </t>
    </r>
    <r>
      <rPr>
        <sz val="10"/>
        <color rgb="FF17365D"/>
        <rFont val="Arial"/>
        <family val="2"/>
      </rPr>
      <t xml:space="preserve">Elección de la/s especie/s y las etapas de vida correspondiente: </t>
    </r>
  </si>
  <si>
    <t xml:space="preserve">Evaluación del Resumen No Técnico del Proyecto con Animales (RNT): Esta hoja no deberá incluirse en el envío a la autoridad competente </t>
  </si>
  <si>
    <t xml:space="preserve">Comentario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</si>
</sst>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7"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
      <sz val="10"/>
      <color rgb="FF17365D"/>
      <name val="Arial"/>
      <family val="2"/>
    </font>
    <font>
      <sz val="7"/>
      <color rgb="FF17365D"/>
      <name val="Times New Roman"/>
      <family val="1"/>
    </font>
    <font>
      <b/>
      <sz val="10"/>
      <color rgb="FF17365D"/>
      <name val="Arial"/>
      <family val="2"/>
    </font>
    <font>
      <sz val="10"/>
      <color rgb="FF17365D"/>
      <name val="Symbol"/>
      <family val="1"/>
      <charset val="2"/>
    </font>
    <font>
      <sz val="10"/>
      <color theme="1"/>
      <name val="Symbol"/>
      <family val="1"/>
      <charset val="2"/>
    </font>
    <font>
      <sz val="7"/>
      <color theme="1"/>
      <name val="Times New Roman"/>
      <family val="1"/>
    </font>
    <font>
      <b/>
      <sz val="12"/>
      <color rgb="FF17365D"/>
      <name val="Arial"/>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55">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22" fillId="0" borderId="0" xfId="0" applyFont="1" applyAlignment="1">
      <alignment horizontal="justify" vertical="center" wrapText="1"/>
    </xf>
    <xf numFmtId="0" fontId="0" fillId="0" borderId="0" xfId="0" applyAlignment="1">
      <alignment wrapText="1"/>
    </xf>
    <xf numFmtId="0" fontId="20" fillId="0" borderId="0" xfId="0" applyFont="1" applyAlignment="1">
      <alignment horizontal="left" vertical="center" wrapText="1" indent="1"/>
    </xf>
    <xf numFmtId="0" fontId="20" fillId="0" borderId="0" xfId="0" applyFont="1" applyAlignment="1">
      <alignment horizontal="left" vertical="center" wrapText="1" indent="2"/>
    </xf>
    <xf numFmtId="0" fontId="23" fillId="0" borderId="0" xfId="0" applyFont="1" applyAlignment="1">
      <alignment horizontal="left" vertical="center" wrapText="1" indent="2"/>
    </xf>
    <xf numFmtId="0" fontId="24" fillId="0" borderId="0" xfId="0" applyFont="1" applyAlignment="1">
      <alignment horizontal="left" vertical="center" wrapText="1" indent="2"/>
    </xf>
    <xf numFmtId="0" fontId="26" fillId="0" borderId="0" xfId="0" applyFont="1" applyAlignment="1">
      <alignment horizontal="justify" vertical="center" wrapText="1"/>
    </xf>
    <xf numFmtId="0" fontId="20" fillId="0" borderId="0" xfId="0" applyFont="1" applyAlignment="1">
      <alignment horizontal="left" vertical="center" wrapText="1" indent="5"/>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0" xfId="0" applyFont="1" applyAlignment="1">
      <alignment horizontal="left" vertical="top"/>
    </xf>
    <xf numFmtId="0" fontId="1" fillId="0" borderId="26" xfId="0" applyFont="1" applyBorder="1" applyAlignment="1">
      <alignment horizontal="left" vertical="top"/>
    </xf>
    <xf numFmtId="0" fontId="0" fillId="0" borderId="0" xfId="0" applyBorder="1" applyAlignment="1" applyProtection="1">
      <alignment horizontal="center" vertical="top"/>
    </xf>
    <xf numFmtId="0" fontId="0" fillId="0" borderId="16" xfId="0" applyFont="1" applyBorder="1" applyAlignment="1">
      <alignment horizontal="left" vertical="top"/>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8" fillId="2" borderId="13" xfId="3" applyFont="1" applyBorder="1" applyAlignment="1" applyProtection="1">
      <alignment horizontal="left" vertical="top"/>
      <protection locked="0"/>
    </xf>
    <xf numFmtId="0" fontId="8" fillId="2" borderId="13" xfId="3" applyFont="1" applyBorder="1" applyAlignment="1" applyProtection="1">
      <alignment horizontal="left" vertical="top" wrapText="1"/>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0" fillId="0" borderId="0" xfId="0" applyNumberFormat="1" applyBorder="1" applyAlignment="1" applyProtection="1">
      <alignment horizontal="left" vertical="top" wrapText="1"/>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16" xfId="0" applyFont="1" applyBorder="1"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1" fillId="0" borderId="0" xfId="0" applyFont="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16" xfId="0" applyBorder="1"/>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50">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17365D"/>
        <name val="Arial"/>
        <family val="2"/>
        <scheme val="none"/>
      </font>
      <alignment horizontal="justify" vertical="center" textRotation="0" wrapText="1" indent="0" justifyLastLine="0" shrinkToFit="0" readingOrder="0"/>
    </dxf>
    <dxf>
      <protection locked="0" hidden="0"/>
    </dxf>
    <dxf>
      <protection locked="0" hidden="0"/>
    </dxf>
    <dxf>
      <protection locked="0" hidden="0"/>
    </dxf>
    <dxf>
      <numFmt numFmtId="30" formatCode="@"/>
      <protection locked="0" hidden="0"/>
    </dxf>
    <dxf>
      <protection locked="1" hidden="0"/>
    </dxf>
    <dxf>
      <protection locked="1" hidden="0"/>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numFmt numFmtId="30" formatCode="@"/>
      <protection locked="0"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17365D"/>
        <name val="Arial"/>
        <family val="2"/>
        <scheme val="none"/>
      </font>
      <alignment horizontal="justify"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E046B7-08AB-4835-8686-078EA778F54C}" name="Tabla2" displayName="Tabla2" ref="A1:A1048571" totalsRowShown="0" headerRowDxfId="49" dataDxfId="48">
  <autoFilter ref="A1:A1048571" xr:uid="{7DE046B7-08AB-4835-8686-078EA778F54C}"/>
  <tableColumns count="1">
    <tableColumn id="1" xr3:uid="{A5C66B12-9970-4963-8ABE-87282D208E63}" name="Instrucciones para cumplimentar el Resumen No Técnico del Proyecto con Animales (RNT) " dataDxfId="47"/>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46" dataDxfId="45">
  <tableColumns count="1">
    <tableColumn id="1" xr3:uid="{00000000-0010-0000-0000-000001000000}" name="xs:keyword" dataDxfId="44">
      <calculatedColumnFormula>IF(TRIM(D10)="","",D10)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4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42" dataDxfId="41">
  <tableColumns count="6">
    <tableColumn id="6" xr3:uid="{00000000-0010-0000-0200-000006000000}" name="xs:species" dataDxfId="40"/>
    <tableColumn id="2" xr3:uid="{00000000-0010-0000-0200-000002000000}" name="xs:nonRecovery" dataDxfId="39"/>
    <tableColumn id="3" xr3:uid="{00000000-0010-0000-0200-000003000000}" name="xs:mild" dataDxfId="38"/>
    <tableColumn id="4" xr3:uid="{00000000-0010-0000-0200-000004000000}" name="xs:moderate" dataDxfId="37"/>
    <tableColumn id="5" xr3:uid="{00000000-0010-0000-0200-000005000000}" name="xs:severe" dataDxfId="36"/>
    <tableColumn id="10" xr3:uid="{00000000-0010-0000-0200-00000A000000}" name="xs:custom" dataDxfId="3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34" dataDxfId="33">
  <tableColumns count="4">
    <tableColumn id="5" xr3:uid="{00000000-0010-0000-0300-000005000000}" name="xs:species" dataDxfId="32"/>
    <tableColumn id="2" xr3:uid="{00000000-0010-0000-0300-000002000000}" name="xs:reused" dataDxfId="31"/>
    <tableColumn id="3" xr3:uid="{00000000-0010-0000-0300-000003000000}" name="xs:returned" dataDxfId="30"/>
    <tableColumn id="4" xr3:uid="{00000000-0010-0000-0300-000004000000}" name="xs:rehomed" dataDxfId="2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4FA825-275E-4EE7-AB02-0D8CCBECD23A}" name="Tabla24" displayName="Tabla24" ref="A1:A1048559" totalsRowShown="0" headerRowDxfId="28" dataDxfId="27">
  <autoFilter ref="A1:A1048559" xr:uid="{7DE046B7-08AB-4835-8686-078EA778F54C}"/>
  <tableColumns count="1">
    <tableColumn id="1" xr3:uid="{16DE114C-E113-46CD-A867-CBCA5A0816CA}" name="Evaluación del Resumen No Técnico del Proyecto con Animales (RNT): Esta hoja no deberá incluirse en el envío a la autoridad competente " dataDxfId="26"/>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2754-ED20-47CB-B15B-F2192CBB9210}">
  <dimension ref="A1:A32"/>
  <sheetViews>
    <sheetView workbookViewId="0">
      <selection activeCell="A6" sqref="A6"/>
    </sheetView>
  </sheetViews>
  <sheetFormatPr baseColWidth="10" defaultRowHeight="14.4" x14ac:dyDescent="0.3"/>
  <cols>
    <col min="1" max="1" width="200.77734375" style="112" customWidth="1"/>
  </cols>
  <sheetData>
    <row r="1" spans="1:1" ht="29.4" customHeight="1" x14ac:dyDescent="0.3">
      <c r="A1" s="117" t="s">
        <v>4952</v>
      </c>
    </row>
    <row r="2" spans="1:1" ht="30" customHeight="1" x14ac:dyDescent="0.3">
      <c r="A2" s="113" t="s">
        <v>4981</v>
      </c>
    </row>
    <row r="3" spans="1:1" ht="30" customHeight="1" x14ac:dyDescent="0.3">
      <c r="A3" s="113" t="s">
        <v>4982</v>
      </c>
    </row>
    <row r="4" spans="1:1" ht="30" customHeight="1" x14ac:dyDescent="0.3">
      <c r="A4" s="113" t="s">
        <v>4983</v>
      </c>
    </row>
    <row r="5" spans="1:1" ht="30" customHeight="1" x14ac:dyDescent="0.3">
      <c r="A5" s="113" t="s">
        <v>4953</v>
      </c>
    </row>
    <row r="6" spans="1:1" ht="30" customHeight="1" x14ac:dyDescent="0.3">
      <c r="A6" s="113" t="s">
        <v>4954</v>
      </c>
    </row>
    <row r="7" spans="1:1" ht="30" customHeight="1" x14ac:dyDescent="0.3">
      <c r="A7" s="111" t="s">
        <v>4955</v>
      </c>
    </row>
    <row r="8" spans="1:1" ht="30" customHeight="1" x14ac:dyDescent="0.3">
      <c r="A8" s="115" t="s">
        <v>4956</v>
      </c>
    </row>
    <row r="9" spans="1:1" ht="30" customHeight="1" x14ac:dyDescent="0.3">
      <c r="A9" s="115" t="s">
        <v>4957</v>
      </c>
    </row>
    <row r="10" spans="1:1" ht="30" customHeight="1" x14ac:dyDescent="0.3">
      <c r="A10" s="115" t="s">
        <v>4958</v>
      </c>
    </row>
    <row r="11" spans="1:1" ht="30" customHeight="1" x14ac:dyDescent="0.3">
      <c r="A11" s="115" t="s">
        <v>4959</v>
      </c>
    </row>
    <row r="12" spans="1:1" ht="30" customHeight="1" x14ac:dyDescent="0.3">
      <c r="A12" s="115" t="s">
        <v>4960</v>
      </c>
    </row>
    <row r="13" spans="1:1" ht="30" customHeight="1" x14ac:dyDescent="0.3">
      <c r="A13" s="115" t="s">
        <v>4961</v>
      </c>
    </row>
    <row r="14" spans="1:1" ht="30" customHeight="1" x14ac:dyDescent="0.3">
      <c r="A14" s="111" t="s">
        <v>4962</v>
      </c>
    </row>
    <row r="15" spans="1:1" ht="30" customHeight="1" x14ac:dyDescent="0.3">
      <c r="A15" s="113" t="s">
        <v>4963</v>
      </c>
    </row>
    <row r="16" spans="1:1" ht="30" customHeight="1" x14ac:dyDescent="0.3">
      <c r="A16" s="113" t="s">
        <v>4964</v>
      </c>
    </row>
    <row r="17" spans="1:1" ht="30" customHeight="1" x14ac:dyDescent="0.3">
      <c r="A17" s="113" t="s">
        <v>4965</v>
      </c>
    </row>
    <row r="18" spans="1:1" ht="30" customHeight="1" x14ac:dyDescent="0.3">
      <c r="A18" s="113" t="s">
        <v>4966</v>
      </c>
    </row>
    <row r="19" spans="1:1" ht="30" customHeight="1" x14ac:dyDescent="0.3">
      <c r="A19" s="113" t="s">
        <v>4967</v>
      </c>
    </row>
    <row r="20" spans="1:1" ht="30" customHeight="1" x14ac:dyDescent="0.3">
      <c r="A20" s="113" t="s">
        <v>4968</v>
      </c>
    </row>
    <row r="21" spans="1:1" ht="30" customHeight="1" x14ac:dyDescent="0.3">
      <c r="A21" s="113" t="s">
        <v>4969</v>
      </c>
    </row>
    <row r="22" spans="1:1" ht="30" customHeight="1" x14ac:dyDescent="0.3">
      <c r="A22" s="114" t="s">
        <v>4970</v>
      </c>
    </row>
    <row r="23" spans="1:1" ht="30" customHeight="1" x14ac:dyDescent="0.3">
      <c r="A23" s="114" t="s">
        <v>4971</v>
      </c>
    </row>
    <row r="24" spans="1:1" ht="30" customHeight="1" x14ac:dyDescent="0.3">
      <c r="A24" s="114" t="s">
        <v>4972</v>
      </c>
    </row>
    <row r="25" spans="1:1" ht="30" customHeight="1" x14ac:dyDescent="0.3">
      <c r="A25" s="118" t="s">
        <v>4973</v>
      </c>
    </row>
    <row r="26" spans="1:1" ht="30" customHeight="1" x14ac:dyDescent="0.3">
      <c r="A26" s="113" t="s">
        <v>4974</v>
      </c>
    </row>
    <row r="27" spans="1:1" ht="30" customHeight="1" x14ac:dyDescent="0.3">
      <c r="A27" s="113" t="s">
        <v>4975</v>
      </c>
    </row>
    <row r="28" spans="1:1" ht="30" customHeight="1" x14ac:dyDescent="0.3">
      <c r="A28" s="113" t="s">
        <v>4976</v>
      </c>
    </row>
    <row r="29" spans="1:1" ht="30" customHeight="1" x14ac:dyDescent="0.3">
      <c r="A29" s="115" t="s">
        <v>4977</v>
      </c>
    </row>
    <row r="30" spans="1:1" ht="30" customHeight="1" x14ac:dyDescent="0.3">
      <c r="A30" s="115" t="s">
        <v>4978</v>
      </c>
    </row>
    <row r="31" spans="1:1" ht="30" customHeight="1" x14ac:dyDescent="0.3">
      <c r="A31" s="116" t="s">
        <v>4979</v>
      </c>
    </row>
    <row r="32" spans="1:1" ht="30" customHeight="1" x14ac:dyDescent="0.3">
      <c r="A32" s="113" t="s">
        <v>4980</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opLeftCell="C1" zoomScale="85" zoomScaleNormal="85" workbookViewId="0">
      <selection activeCell="D3" sqref="D3"/>
    </sheetView>
  </sheetViews>
  <sheetFormatPr baseColWidth="10" defaultColWidth="9" defaultRowHeight="14.4" x14ac:dyDescent="0.3"/>
  <cols>
    <col min="1" max="1" width="13.109375" style="3" hidden="1" customWidth="1"/>
    <col min="2" max="2" width="16.33203125" style="4" hidden="1" customWidth="1"/>
    <col min="3" max="3" width="49.33203125" style="11" customWidth="1"/>
    <col min="4" max="4" width="12" style="14" customWidth="1"/>
    <col min="5" max="5" width="29.6640625" style="12" customWidth="1"/>
    <col min="6" max="6" width="15.109375" style="2" customWidth="1"/>
    <col min="7" max="7" width="2.109375" style="10" customWidth="1"/>
    <col min="8" max="8" width="55.109375" style="47" customWidth="1"/>
    <col min="9" max="9" width="75.33203125" style="30" customWidth="1"/>
    <col min="10" max="16384" width="9" style="2"/>
  </cols>
  <sheetData>
    <row r="1" spans="1:9" ht="23.4" x14ac:dyDescent="0.3">
      <c r="A1" s="3" t="s">
        <v>7</v>
      </c>
      <c r="B1" s="4" t="s">
        <v>7</v>
      </c>
      <c r="C1" s="140" t="str">
        <f>UPPER(NTS_title)</f>
        <v>RESUMEN NO TÉCNICO DEL PROYECTO</v>
      </c>
      <c r="D1" s="140"/>
      <c r="E1" s="140"/>
      <c r="F1" s="140"/>
      <c r="G1" s="32" t="s">
        <v>6</v>
      </c>
      <c r="H1" s="29"/>
    </row>
    <row r="2" spans="1:9" ht="16.2" customHeight="1" x14ac:dyDescent="0.3">
      <c r="A2" s="5" t="s">
        <v>152</v>
      </c>
      <c r="B2" s="7" t="str">
        <f>IF(TRIM(D2)="","",UPPER(D2))</f>
        <v/>
      </c>
      <c r="C2" s="11" t="str">
        <f>country_label</f>
        <v>País</v>
      </c>
      <c r="D2" s="17"/>
      <c r="E2" s="143"/>
      <c r="F2" s="144"/>
      <c r="G2" s="74" t="s">
        <v>550</v>
      </c>
      <c r="H2" s="29"/>
      <c r="I2" s="30" t="str">
        <f>compulsory_field_tinstr&amp;" "</f>
        <v xml:space="preserve">Obligatorio </v>
      </c>
    </row>
    <row r="3" spans="1:9" ht="16.2" customHeight="1" x14ac:dyDescent="0.3">
      <c r="A3" s="5" t="s">
        <v>153</v>
      </c>
      <c r="B3" s="7" t="str">
        <f>IF(TRIM(D3)="","",LOWER(D3))</f>
        <v>es</v>
      </c>
      <c r="C3" s="11" t="str">
        <f>language_label</f>
        <v>Lengua</v>
      </c>
      <c r="D3" s="18" t="s">
        <v>19</v>
      </c>
      <c r="E3" s="143"/>
      <c r="F3" s="144"/>
      <c r="G3" s="74" t="s">
        <v>550</v>
      </c>
      <c r="H3" s="29"/>
      <c r="I3" s="30" t="str">
        <f>compulsory_field_tinstr&amp;" "</f>
        <v xml:space="preserve">Obligatorio </v>
      </c>
    </row>
    <row r="4" spans="1:9" s="69" customFormat="1" ht="15" customHeight="1" x14ac:dyDescent="0.3">
      <c r="A4" s="5" t="s">
        <v>509</v>
      </c>
      <c r="B4" s="4" t="str">
        <f>IF(TRIM(D4)="","",VALUE(MID(D4,SEARCH("[", D4)+1,SEARCH("]",D4)-SEARCH("[",D4)-1)))</f>
        <v/>
      </c>
      <c r="C4" s="68" t="str">
        <f>euSubmission_label</f>
        <v>Presentación UE</v>
      </c>
      <c r="D4" s="67"/>
      <c r="E4" s="145"/>
      <c r="F4" s="146"/>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3">
      <c r="A5" s="5" t="s">
        <v>154</v>
      </c>
      <c r="B5" s="7" t="str">
        <f>IF(TRIM(D5)="","",D5)</f>
        <v/>
      </c>
      <c r="C5" s="11" t="str">
        <f>projectTitle_label</f>
        <v>Título del proyecto</v>
      </c>
      <c r="D5" s="132"/>
      <c r="E5" s="132"/>
      <c r="F5" s="132"/>
      <c r="G5" s="74" t="s">
        <v>550</v>
      </c>
      <c r="I5" s="30" t="str">
        <f>compulsory_field_tinstr&amp;" "&amp;maxLength_500_tinstr</f>
        <v>Obligatorio La longitud máxima es de 500 caracteres.</v>
      </c>
    </row>
    <row r="6" spans="1:9" s="69" customFormat="1" x14ac:dyDescent="0.3">
      <c r="A6" s="5" t="s">
        <v>538</v>
      </c>
      <c r="B6" s="7" t="str">
        <f>IF(TRIM(D6)="","",D6)</f>
        <v/>
      </c>
      <c r="C6" s="68" t="str">
        <f>ntsId_label</f>
        <v>Identificador RNT</v>
      </c>
      <c r="D6" s="147"/>
      <c r="E6" s="148"/>
      <c r="F6" s="65"/>
      <c r="G6" s="66"/>
      <c r="H6" s="35"/>
      <c r="I6" s="30" t="str">
        <f>ntsId_instr&amp;" "&amp;ntsId_tinstr</f>
        <v>Identificador RNT único asignado por el sistema central de la CE. Solo se cumplimentará cuando se actualicen los RNT ya almacenados en el sistema de la CE.</v>
      </c>
    </row>
    <row r="7" spans="1:9" ht="31.95" customHeight="1" x14ac:dyDescent="0.3">
      <c r="A7" s="5" t="s">
        <v>511</v>
      </c>
      <c r="B7" s="15" t="str">
        <f>IF(TRIM(D7)="","",D7)</f>
        <v/>
      </c>
      <c r="C7" s="107" t="str">
        <f>ntsNationalId_label</f>
        <v>Identificador nacional del RNT</v>
      </c>
      <c r="D7" s="127"/>
      <c r="E7" s="127"/>
      <c r="F7" s="127"/>
      <c r="H7" s="35"/>
      <c r="I7" s="30" t="str">
        <f>not_published_instr&amp;" "&amp;ntsNationalId_instr&amp;" "&amp;maxLength_500_tinstr</f>
        <v>El campo no se publicará. Identificador nacional del RNT. La longitud máxima es de 500 caracteres.</v>
      </c>
    </row>
    <row r="8" spans="1:9" ht="15" customHeight="1" x14ac:dyDescent="0.3">
      <c r="A8" s="5" t="s">
        <v>155</v>
      </c>
      <c r="B8" s="4" t="str">
        <f>IF(TRIM(D8)="","",D8)</f>
        <v/>
      </c>
      <c r="C8" s="11" t="str">
        <f>projectDuration_label</f>
        <v>Duración del proyecto</v>
      </c>
      <c r="D8" s="18"/>
      <c r="E8" s="141" t="str">
        <f>duration_unit_label</f>
        <v>(en meses)</v>
      </c>
      <c r="F8" s="142"/>
      <c r="G8" s="74" t="s">
        <v>550</v>
      </c>
      <c r="H8" s="35"/>
      <c r="I8" s="30" t="str">
        <f>compulsory_field_tinstr&amp;" "&amp;projectDuration_instr&amp;" "&amp;projectDuration_tinstr</f>
        <v>Obligatorio Duración del proyecto expresada en meses. Debe ser un número entero entre 1 y 60.</v>
      </c>
    </row>
    <row r="9" spans="1:9" x14ac:dyDescent="0.3">
      <c r="A9" s="5" t="s">
        <v>514</v>
      </c>
      <c r="B9" s="4" t="s">
        <v>156</v>
      </c>
      <c r="C9" s="122" t="str">
        <f>keywords_label</f>
        <v>Palabras clave</v>
      </c>
      <c r="D9" s="122"/>
      <c r="E9" s="122"/>
      <c r="F9" s="123"/>
      <c r="G9" s="74" t="s">
        <v>550</v>
      </c>
      <c r="I9" s="30" t="str">
        <f>compulsory_field_tinstr&amp;" "&amp;at_least_one_keyword_mssg</f>
        <v>Obligatorio Debe introducirse al menos una palabra clave.</v>
      </c>
    </row>
    <row r="10" spans="1:9" x14ac:dyDescent="0.3">
      <c r="A10" s="5"/>
      <c r="B10" s="7" t="str">
        <f t="shared" ref="B10:B14" si="0">IF(TRIM(D10)="","",D10)</f>
        <v/>
      </c>
      <c r="C10" s="20" t="str">
        <f>keyword_label &amp; " " &amp; 1</f>
        <v>Palabra clave (Keyword) 1</v>
      </c>
      <c r="D10" s="132"/>
      <c r="E10" s="132"/>
      <c r="F10" s="132"/>
      <c r="I10" s="30" t="str">
        <f>maxLength_50_tinstr&amp;" "&amp;keyword_tinstr</f>
        <v>La longitud máxima es de 50 caracteres, incluidos espacios. Puede constar de más de una palabra.</v>
      </c>
    </row>
    <row r="11" spans="1:9" x14ac:dyDescent="0.3">
      <c r="A11" s="5"/>
      <c r="B11" s="7" t="str">
        <f t="shared" si="0"/>
        <v/>
      </c>
      <c r="C11" s="20" t="str">
        <f>keyword_label &amp; " " &amp; 2</f>
        <v>Palabra clave (Keyword) 2</v>
      </c>
      <c r="D11" s="127"/>
      <c r="E11" s="127"/>
      <c r="F11" s="127"/>
      <c r="I11" s="30" t="str">
        <f>maxLength_50_tinstr&amp;" "&amp;keyword_tinstr</f>
        <v>La longitud máxima es de 50 caracteres, incluidos espacios. Puede constar de más de una palabra.</v>
      </c>
    </row>
    <row r="12" spans="1:9" x14ac:dyDescent="0.3">
      <c r="A12" s="5"/>
      <c r="B12" s="7" t="str">
        <f t="shared" si="0"/>
        <v/>
      </c>
      <c r="C12" s="20" t="str">
        <f>keyword_label &amp; " " &amp; 3</f>
        <v>Palabra clave (Keyword) 3</v>
      </c>
      <c r="D12" s="127"/>
      <c r="E12" s="127"/>
      <c r="F12" s="127"/>
      <c r="I12" s="30" t="str">
        <f>maxLength_50_tinstr&amp;" "&amp;keyword_tinstr</f>
        <v>La longitud máxima es de 50 caracteres, incluidos espacios. Puede constar de más de una palabra.</v>
      </c>
    </row>
    <row r="13" spans="1:9" x14ac:dyDescent="0.3">
      <c r="A13" s="5"/>
      <c r="B13" s="7" t="str">
        <f t="shared" si="0"/>
        <v/>
      </c>
      <c r="C13" s="20" t="str">
        <f>keyword_label &amp; " " &amp; 4</f>
        <v>Palabra clave (Keyword) 4</v>
      </c>
      <c r="D13" s="133"/>
      <c r="E13" s="133"/>
      <c r="F13" s="133"/>
      <c r="I13" s="30" t="str">
        <f>maxLength_50_tinstr&amp;" "&amp;keyword_tinstr</f>
        <v>La longitud máxima es de 50 caracteres, incluidos espacios. Puede constar de más de una palabra.</v>
      </c>
    </row>
    <row r="14" spans="1:9" x14ac:dyDescent="0.3">
      <c r="A14" s="5"/>
      <c r="B14" s="7" t="str">
        <f t="shared" si="0"/>
        <v/>
      </c>
      <c r="C14" s="20" t="str">
        <f>keyword_label &amp; " " &amp; 5</f>
        <v>Palabra clave (Keyword) 5</v>
      </c>
      <c r="D14" s="127"/>
      <c r="E14" s="127"/>
      <c r="F14" s="127"/>
      <c r="G14" s="24"/>
      <c r="I14" s="30" t="str">
        <f>maxLength_50_tinstr&amp;" "&amp;keyword_tinstr</f>
        <v>La longitud máxima es de 50 caracteres, incluidos espacios. Puede constar de más de una palabra.</v>
      </c>
    </row>
    <row r="15" spans="1:9" x14ac:dyDescent="0.3">
      <c r="A15" s="5" t="s">
        <v>515</v>
      </c>
      <c r="C15" s="119" t="str" cm="1">
        <f t="array" ref="C15">projectPurposes_label</f>
        <v>Finalidad del (de los) proyecto(s)</v>
      </c>
      <c r="D15" s="119"/>
      <c r="E15" s="119"/>
      <c r="F15" s="119"/>
      <c r="G15" s="74" t="s">
        <v>550</v>
      </c>
      <c r="I15" s="30" t="str">
        <f>compulsory_field_tinstr&amp;" "&amp;projectPurposes_tinstr&amp;" "&amp;at_least_one_purpose_mssg</f>
        <v>Obligatorio Rellene la hoja «Finalidad del proyecto». Debe elegirse al menos una finalidad.</v>
      </c>
    </row>
    <row r="16" spans="1:9" x14ac:dyDescent="0.3">
      <c r="A16" s="5"/>
      <c r="C16" s="122" t="str">
        <f>objectives_and_benefits_label</f>
        <v>Objetivos y beneficios previstos del proyecto</v>
      </c>
      <c r="D16" s="122"/>
      <c r="E16" s="122"/>
      <c r="F16" s="122"/>
      <c r="G16" s="122"/>
    </row>
    <row r="17" spans="1:9" x14ac:dyDescent="0.3">
      <c r="A17" s="5"/>
      <c r="C17" s="129" t="str">
        <f>projectObjectives_label</f>
        <v>Objetivos del proyecto</v>
      </c>
      <c r="D17" s="129"/>
      <c r="E17" s="129"/>
      <c r="F17" s="129"/>
      <c r="G17" s="74" t="s">
        <v>550</v>
      </c>
    </row>
    <row r="18" spans="1:9" ht="127.5" customHeight="1" x14ac:dyDescent="0.3">
      <c r="A18" s="5" t="s">
        <v>157</v>
      </c>
      <c r="B18" s="15" t="str">
        <f>IF(TRIM(C18)="","",C18)</f>
        <v/>
      </c>
      <c r="C18" s="126"/>
      <c r="D18" s="127"/>
      <c r="E18" s="127"/>
      <c r="F18" s="127"/>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3">
      <c r="A19" s="5"/>
      <c r="B19" s="7"/>
      <c r="C19" s="129" t="str">
        <f>potentialBenefits_label</f>
        <v>Probables beneficios potenciales de este proyecto</v>
      </c>
      <c r="D19" s="129"/>
      <c r="E19" s="129"/>
      <c r="F19" s="129"/>
      <c r="G19" s="74" t="s">
        <v>550</v>
      </c>
    </row>
    <row r="20" spans="1:9" ht="127.5" customHeight="1" x14ac:dyDescent="0.3">
      <c r="A20" s="5" t="s">
        <v>158</v>
      </c>
      <c r="B20" s="15" t="str">
        <f>IF(TRIM(C20)="","",C20)</f>
        <v/>
      </c>
      <c r="C20" s="126"/>
      <c r="D20" s="127"/>
      <c r="E20" s="127"/>
      <c r="F20" s="127"/>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3">
      <c r="A21" s="5"/>
      <c r="B21" s="7"/>
      <c r="C21" s="149" t="str" cm="1">
        <f t="array" ref="C21">predicted_harms_label</f>
        <v>Daños previstos</v>
      </c>
      <c r="D21" s="149"/>
      <c r="E21" s="149"/>
      <c r="F21" s="149"/>
      <c r="G21" s="149"/>
    </row>
    <row r="22" spans="1:9" x14ac:dyDescent="0.3">
      <c r="A22" s="5"/>
      <c r="B22" s="7"/>
      <c r="C22" s="130" t="str">
        <f>procedures_label</f>
        <v>¿En qué procedimientos se utilizarán normalmente los animales?</v>
      </c>
      <c r="D22" s="130"/>
      <c r="E22" s="130"/>
      <c r="F22" s="130"/>
      <c r="G22" s="74" t="s">
        <v>550</v>
      </c>
    </row>
    <row r="23" spans="1:9" ht="127.5" customHeight="1" x14ac:dyDescent="0.3">
      <c r="A23" s="5" t="s">
        <v>159</v>
      </c>
      <c r="B23" s="15" t="str">
        <f>IF(TRIM(C23)="","",C23)</f>
        <v/>
      </c>
      <c r="C23" s="126"/>
      <c r="D23" s="127"/>
      <c r="E23" s="127"/>
      <c r="F23" s="127"/>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3">
      <c r="A24" s="5"/>
      <c r="B24" s="7"/>
      <c r="C24" s="125" t="str" cm="1">
        <f t="array" ref="C24">expectedImpacts_label</f>
        <v>Efectos previstos/efectos adversos en los animales</v>
      </c>
      <c r="D24" s="125"/>
      <c r="E24" s="125"/>
      <c r="F24" s="125"/>
      <c r="G24" s="74" t="s">
        <v>550</v>
      </c>
    </row>
    <row r="25" spans="1:9" ht="127.5" customHeight="1" x14ac:dyDescent="0.3">
      <c r="A25" s="5" t="s">
        <v>160</v>
      </c>
      <c r="B25" s="15" t="str">
        <f>IF(TRIM(C25)="","",C25)</f>
        <v/>
      </c>
      <c r="C25" s="126"/>
      <c r="D25" s="127"/>
      <c r="E25" s="127"/>
      <c r="F25" s="127"/>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7" customHeight="1" x14ac:dyDescent="0.3">
      <c r="A26" s="5" t="s">
        <v>516</v>
      </c>
      <c r="C26" s="120" t="str">
        <f>expectedHarms_label</f>
        <v>Daños previstos</v>
      </c>
      <c r="D26" s="120"/>
      <c r="E26" s="120"/>
      <c r="F26" s="121"/>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28.8" x14ac:dyDescent="0.3">
      <c r="A27" s="5" t="s">
        <v>517</v>
      </c>
      <c r="C27" s="138" t="str">
        <f>fateList_label</f>
        <v>Destino de los animales mantenidos vivos</v>
      </c>
      <c r="D27" s="138"/>
      <c r="E27" s="138"/>
      <c r="F27" s="138"/>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3">
      <c r="C28" s="150" t="str">
        <f>fateReasons_label</f>
        <v>Motivos del destino previsto de los animales después del procedimiento</v>
      </c>
      <c r="D28" s="150"/>
      <c r="E28" s="150"/>
      <c r="F28" s="150"/>
      <c r="G28" s="74" t="s">
        <v>550</v>
      </c>
    </row>
    <row r="29" spans="1:9" ht="127.5" customHeight="1" x14ac:dyDescent="0.3">
      <c r="A29" s="5" t="s">
        <v>161</v>
      </c>
      <c r="B29" s="15" t="str">
        <f>IF(TRIM(C29)="","",C29)</f>
        <v/>
      </c>
      <c r="C29" s="126"/>
      <c r="D29" s="127"/>
      <c r="E29" s="127"/>
      <c r="F29" s="127"/>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3">
      <c r="A30" s="5"/>
      <c r="B30" s="7"/>
      <c r="C30" s="149" t="str">
        <f>application_of_the_three_rs_label</f>
        <v>Aplicación de la regla de las «tres erres»</v>
      </c>
      <c r="D30" s="149"/>
      <c r="E30" s="149"/>
      <c r="F30" s="149"/>
      <c r="G30" s="149"/>
    </row>
    <row r="31" spans="1:9" x14ac:dyDescent="0.3">
      <c r="A31" s="5"/>
      <c r="B31" s="7"/>
      <c r="C31" s="149" t="str">
        <f>replacement_label</f>
        <v>1. Reemplazo</v>
      </c>
      <c r="D31" s="149"/>
      <c r="E31" s="149"/>
      <c r="F31" s="149"/>
      <c r="G31" s="74" t="s">
        <v>550</v>
      </c>
    </row>
    <row r="32" spans="1:9" ht="127.5" customHeight="1" x14ac:dyDescent="0.3">
      <c r="A32" s="5" t="s">
        <v>162</v>
      </c>
      <c r="B32" s="15" t="str">
        <f>IF(TRIM(C32)="","",C32)</f>
        <v/>
      </c>
      <c r="C32" s="126"/>
      <c r="D32" s="127"/>
      <c r="E32" s="127"/>
      <c r="F32" s="127"/>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3">
      <c r="A33" s="5"/>
      <c r="B33" s="7"/>
      <c r="C33" s="139" t="str">
        <f>reduction_label</f>
        <v>2. Reducción</v>
      </c>
      <c r="D33" s="139"/>
      <c r="E33" s="139"/>
      <c r="F33" s="139"/>
      <c r="G33" s="74" t="s">
        <v>550</v>
      </c>
    </row>
    <row r="34" spans="1:9" ht="150.75" customHeight="1" x14ac:dyDescent="0.3">
      <c r="A34" s="5" t="s">
        <v>163</v>
      </c>
      <c r="B34" s="15" t="str">
        <f>IF(TRIM(C34)="","",C34)</f>
        <v/>
      </c>
      <c r="C34" s="126"/>
      <c r="D34" s="127"/>
      <c r="E34" s="127"/>
      <c r="F34" s="127"/>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3">
      <c r="A35" s="5"/>
      <c r="B35" s="7"/>
      <c r="C35" s="139" t="str">
        <f>refinement_label</f>
        <v>3. Refinamiento</v>
      </c>
      <c r="D35" s="139"/>
      <c r="E35" s="139"/>
      <c r="F35" s="139"/>
      <c r="G35" s="74" t="s">
        <v>550</v>
      </c>
    </row>
    <row r="36" spans="1:9" ht="127.5" customHeight="1" x14ac:dyDescent="0.3">
      <c r="A36" s="5" t="s">
        <v>164</v>
      </c>
      <c r="B36" s="15" t="str">
        <f>IF(TRIM(C36)="","",C36)</f>
        <v/>
      </c>
      <c r="C36" s="126"/>
      <c r="D36" s="127"/>
      <c r="E36" s="127"/>
      <c r="F36" s="127"/>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3">
      <c r="A37" s="5"/>
      <c r="B37" s="7"/>
      <c r="C37" s="125" t="str">
        <f>speciesChoiceExplanation_label</f>
        <v>Explique la elección de las especies y las etapas de vida correspondientes</v>
      </c>
      <c r="D37" s="125"/>
      <c r="E37" s="125"/>
      <c r="F37" s="125"/>
      <c r="G37" s="74" t="s">
        <v>550</v>
      </c>
    </row>
    <row r="38" spans="1:9" ht="127.5" customHeight="1" x14ac:dyDescent="0.3">
      <c r="A38" s="5" t="s">
        <v>165</v>
      </c>
      <c r="B38" s="15" t="str">
        <f>IF(TRIM(C38)="","",C38)</f>
        <v/>
      </c>
      <c r="C38" s="126"/>
      <c r="D38" s="127"/>
      <c r="E38" s="127"/>
      <c r="F38" s="127"/>
      <c r="H38" s="35"/>
      <c r="I38" s="30" t="str">
        <f>compulsory_field_tinstr&amp;" "&amp;maxLength_2500_tinstr</f>
        <v>Obligatorio La longitud máxima es de 2 500 caracteres.</v>
      </c>
    </row>
    <row r="39" spans="1:9" x14ac:dyDescent="0.3">
      <c r="A39" s="5"/>
      <c r="B39" s="7"/>
      <c r="C39" s="128" t="str">
        <f>project_selected_for_ra_label</f>
        <v>Proyecto seleccionado para la evaluación retrospectiva</v>
      </c>
      <c r="D39" s="128"/>
      <c r="E39" s="128"/>
      <c r="F39" s="128"/>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3">
      <c r="A40" s="5" t="s">
        <v>166</v>
      </c>
      <c r="B40" s="4" t="str">
        <f>IF(TRIM(D40)="","",VALUE(MID(D40,SEARCH("[", D40)+1,SEARCH("]",D40)-SEARCH("[",D40)-1)))</f>
        <v/>
      </c>
      <c r="C40" s="16" t="str">
        <f>raSelected_label</f>
        <v>¿Proyecto seleccionado para la ER?</v>
      </c>
      <c r="D40" s="19"/>
      <c r="E40" s="134" t="str">
        <f>IF((CONCATENATE(B41,B43,B44,B45,B47)&lt;&gt;"")*AND(B40&lt;&gt;1),inconsistent_value_mssg,"")</f>
        <v/>
      </c>
      <c r="F40" s="135"/>
      <c r="G40" s="74" t="str">
        <f t="shared" ref="G40" si="1">selection_for_RA</f>
        <v/>
      </c>
      <c r="H40" s="35"/>
      <c r="I40" s="30" t="str">
        <f>IF(G40="*", compulsory_field_tinstr, "")</f>
        <v/>
      </c>
    </row>
    <row r="41" spans="1:9" x14ac:dyDescent="0.3">
      <c r="A41" s="5" t="s">
        <v>167</v>
      </c>
      <c r="B41" s="26" t="str">
        <f>IF(TRIM(D41)="","",D41)</f>
        <v/>
      </c>
      <c r="C41" s="16" t="str">
        <f>raDeadline_label</f>
        <v>Plazo para la ER</v>
      </c>
      <c r="D41" s="41"/>
      <c r="E41" s="124" t="s">
        <v>63</v>
      </c>
      <c r="F41" s="124"/>
      <c r="G41" s="75" t="str">
        <f>IF($B$40=1,"*","")</f>
        <v/>
      </c>
      <c r="H41" s="35"/>
      <c r="I41" s="30" t="str">
        <f>IF($B$40=1,compulsory_field_tinstr&amp;" "&amp;date_format_tinstr,"")</f>
        <v/>
      </c>
    </row>
    <row r="42" spans="1:9" x14ac:dyDescent="0.3">
      <c r="A42" s="5"/>
      <c r="B42" s="26"/>
      <c r="C42" s="151" t="str">
        <f>ra_reasons_label</f>
        <v>Motivos de la evaluación retrospectiva</v>
      </c>
      <c r="D42" s="151"/>
      <c r="E42" s="137"/>
      <c r="F42" s="137"/>
      <c r="G42" s="75" t="str">
        <f>IF($B$40=1,"*","")</f>
        <v/>
      </c>
      <c r="H42" s="35"/>
      <c r="I42" s="30" t="str">
        <f>IF($B$40=1,compulsory_field_tinstr&amp;" "&amp; at_least_one_reason_mssg,"")</f>
        <v/>
      </c>
    </row>
    <row r="43" spans="1:9" x14ac:dyDescent="0.3">
      <c r="A43" s="5" t="s">
        <v>168</v>
      </c>
      <c r="B43" s="6" t="str">
        <f t="shared" ref="B43:B45" si="2">IF(TRIM(F43)="","",VALUE(MID(F43,SEARCH("[", F43)+1,SEARCH("]",F43)-SEARCH("[",F43)-1)))</f>
        <v/>
      </c>
      <c r="C43" s="25"/>
      <c r="D43" s="152" t="str">
        <f>severeProcedure_label</f>
        <v>Incluye procedimientos severos</v>
      </c>
      <c r="E43" s="152"/>
      <c r="F43" s="19"/>
      <c r="G43" s="22"/>
    </row>
    <row r="44" spans="1:9" ht="14.25" customHeight="1" x14ac:dyDescent="0.3">
      <c r="A44" s="5" t="s">
        <v>169</v>
      </c>
      <c r="B44" s="6" t="str">
        <f t="shared" si="2"/>
        <v/>
      </c>
      <c r="C44" s="21"/>
      <c r="D44" s="136" t="str">
        <f>nhpUse_label</f>
        <v>Utiliza primates no humanos</v>
      </c>
      <c r="E44" s="136"/>
      <c r="F44" s="19" t="s">
        <v>6</v>
      </c>
      <c r="G44" s="22"/>
    </row>
    <row r="45" spans="1:9" x14ac:dyDescent="0.3">
      <c r="A45" s="5" t="s">
        <v>170</v>
      </c>
      <c r="B45" s="6" t="str">
        <f t="shared" si="2"/>
        <v/>
      </c>
      <c r="C45" s="28" t="str">
        <f>IF((B47&lt;&gt;"")*AND(B45&lt;&gt;1),inconsistent_value_mssg,"")</f>
        <v/>
      </c>
      <c r="D45" s="136" t="str">
        <f>other_label</f>
        <v>Otros motivos</v>
      </c>
      <c r="E45" s="136"/>
      <c r="F45" s="19"/>
      <c r="G45" s="22"/>
    </row>
    <row r="46" spans="1:9" s="23" customFormat="1" x14ac:dyDescent="0.3">
      <c r="A46" s="5"/>
      <c r="B46" s="6"/>
      <c r="C46" s="130" t="str">
        <f>otherExplanation_label</f>
        <v>Explicación del otro motivo de la evaluación retrospectiva</v>
      </c>
      <c r="D46" s="130"/>
      <c r="E46" s="130"/>
      <c r="F46" s="130"/>
      <c r="G46" s="22"/>
      <c r="H46" s="35"/>
      <c r="I46" s="30"/>
    </row>
    <row r="47" spans="1:9" ht="57.45" customHeight="1" x14ac:dyDescent="0.3">
      <c r="A47" s="5" t="s">
        <v>171</v>
      </c>
      <c r="B47" s="15" t="str">
        <f>IF(TRIM(C47)="","",C47)</f>
        <v/>
      </c>
      <c r="C47" s="132"/>
      <c r="D47" s="132"/>
      <c r="E47" s="132"/>
      <c r="F47" s="132"/>
      <c r="G47" s="75" t="str">
        <f>IF($B$45=1,"*","")</f>
        <v/>
      </c>
      <c r="I47" s="35" t="str">
        <f>IF(B45=1, compulsory_field_tinstr&amp;" "&amp;maxLength_500_tinstr, "")</f>
        <v/>
      </c>
    </row>
    <row r="48" spans="1:9" x14ac:dyDescent="0.3">
      <c r="C48" s="139" t="str">
        <f>additional_fields_title</f>
        <v>Campos adicionales</v>
      </c>
      <c r="D48" s="139"/>
      <c r="E48" s="139"/>
      <c r="F48" s="139"/>
      <c r="I48" s="30" t="str">
        <f>additional_fields_tinstr</f>
        <v>El hecho de que el ámbito de que se trate sea aplicable o no depende de las normas nacionales.</v>
      </c>
    </row>
    <row r="49" spans="1:9" s="42" customFormat="1" ht="31.95" customHeight="1" x14ac:dyDescent="0.3">
      <c r="A49" s="5" t="s">
        <v>518</v>
      </c>
      <c r="B49" s="15" t="str">
        <f>IF(TRIM(D49)="","",D49)</f>
        <v/>
      </c>
      <c r="C49" s="43" t="str">
        <f>field1_label</f>
        <v>Campo nacional 1</v>
      </c>
      <c r="D49" s="127"/>
      <c r="E49" s="127"/>
      <c r="F49" s="127"/>
      <c r="G49" s="10"/>
      <c r="H49" s="35"/>
      <c r="I49" s="30" t="str">
        <f>not_published_instr&amp;" "&amp;maxLength_2500_tinstr</f>
        <v>El campo no se publicará. La longitud máxima es de 2 500 caracteres.</v>
      </c>
    </row>
    <row r="50" spans="1:9" s="42" customFormat="1" ht="31.5" customHeight="1" x14ac:dyDescent="0.3">
      <c r="A50" s="5" t="s">
        <v>519</v>
      </c>
      <c r="B50" s="15" t="str">
        <f t="shared" ref="B50:B51" si="3">IF(TRIM(D50)="","",D50)</f>
        <v/>
      </c>
      <c r="C50" s="43" t="str">
        <f>field2_label</f>
        <v>Campo nacional 2</v>
      </c>
      <c r="D50" s="127"/>
      <c r="E50" s="127"/>
      <c r="F50" s="127"/>
      <c r="G50" s="10"/>
      <c r="H50" s="35"/>
      <c r="I50" s="30" t="str">
        <f>not_published_instr&amp;" "&amp;maxLength_2500_tinstr</f>
        <v>El campo no se publicará. La longitud máxima es de 2 500 caracteres.</v>
      </c>
    </row>
    <row r="51" spans="1:9" s="42" customFormat="1" ht="30.45" customHeight="1" x14ac:dyDescent="0.3">
      <c r="A51" s="5" t="s">
        <v>520</v>
      </c>
      <c r="B51" s="15" t="str">
        <f t="shared" si="3"/>
        <v/>
      </c>
      <c r="C51" s="43" t="str">
        <f>field3_label</f>
        <v>Campo nacional 3</v>
      </c>
      <c r="D51" s="127"/>
      <c r="E51" s="127"/>
      <c r="F51" s="127"/>
      <c r="G51" s="10"/>
      <c r="H51" s="35"/>
      <c r="I51" s="30" t="str">
        <f>not_published_instr&amp;" "&amp;maxLength_2500_tinstr</f>
        <v>El campo no se publicará. La longitud máxima es de 2 500 caracteres.</v>
      </c>
    </row>
    <row r="52" spans="1:9" s="50" customFormat="1" ht="30.45" customHeight="1" x14ac:dyDescent="0.3">
      <c r="A52" s="5" t="s">
        <v>521</v>
      </c>
      <c r="B52" s="15" t="str">
        <f t="shared" ref="B52:B53" si="4">IF(TRIM(D52)="","",D52)</f>
        <v/>
      </c>
      <c r="C52" s="51" t="str">
        <f>field4_label</f>
        <v>Campo nacional 4</v>
      </c>
      <c r="D52" s="127"/>
      <c r="E52" s="127"/>
      <c r="F52" s="127"/>
      <c r="G52" s="10"/>
      <c r="H52" s="35"/>
      <c r="I52" s="30" t="str">
        <f>not_published_instr&amp;" "&amp;maxLength_2500_tinstr</f>
        <v>El campo no se publicará. La longitud máxima es de 2 500 caracteres.</v>
      </c>
    </row>
    <row r="53" spans="1:9" s="50" customFormat="1" ht="30.45" customHeight="1" x14ac:dyDescent="0.3">
      <c r="A53" s="5" t="s">
        <v>522</v>
      </c>
      <c r="B53" s="15" t="str">
        <f t="shared" si="4"/>
        <v/>
      </c>
      <c r="C53" s="51" t="str">
        <f>field5_label</f>
        <v>Campo nacional 5</v>
      </c>
      <c r="D53" s="127"/>
      <c r="E53" s="127"/>
      <c r="F53" s="127"/>
      <c r="G53" s="10"/>
      <c r="H53" s="35"/>
      <c r="I53" s="30" t="str">
        <f>not_published_instr&amp;" "&amp;maxLength_2500_tinstr</f>
        <v>El campo no se publicará. La longitud máxima es de 2 500 caracteres.</v>
      </c>
    </row>
    <row r="54" spans="1:9" s="42" customFormat="1" x14ac:dyDescent="0.3">
      <c r="A54" s="5" t="s">
        <v>523</v>
      </c>
      <c r="B54" s="26" t="str">
        <f>IF(TRIM(D54)="","",D54)</f>
        <v/>
      </c>
      <c r="C54" s="43" t="str">
        <f>projectStartDate_label</f>
        <v>Fecha de inicio del proyecto</v>
      </c>
      <c r="D54" s="41"/>
      <c r="E54" s="124" t="s">
        <v>63</v>
      </c>
      <c r="F54" s="124"/>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3">
      <c r="A55" s="5" t="s">
        <v>524</v>
      </c>
      <c r="B55" s="26" t="str">
        <f>IF(TRIM(D55)="","",D55)</f>
        <v/>
      </c>
      <c r="C55" s="43" t="str">
        <f>projectEndDate_label</f>
        <v>Fecha de finalización del proyecto</v>
      </c>
      <c r="D55" s="41"/>
      <c r="E55" s="124" t="s">
        <v>63</v>
      </c>
      <c r="F55" s="124"/>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3">
      <c r="A56" s="5" t="s">
        <v>525</v>
      </c>
      <c r="B56" s="26" t="str">
        <f>IF(TRIM(D56)="","",D56)</f>
        <v/>
      </c>
      <c r="C56" s="43" t="str">
        <f>projectApprovalDate_label</f>
        <v>Fecha de aprobación del proyecto</v>
      </c>
      <c r="D56" s="41"/>
      <c r="E56" s="124" t="s">
        <v>63</v>
      </c>
      <c r="F56" s="124"/>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3">
      <c r="A57" s="5" t="s">
        <v>526</v>
      </c>
      <c r="B57" s="7" t="str">
        <f>IF(TRIM(D57)="","",D57)</f>
        <v/>
      </c>
      <c r="C57" s="43" t="str">
        <f>ICD_code_label &amp; " 1"</f>
        <v>Código ICD 1</v>
      </c>
      <c r="D57" s="73"/>
      <c r="E57" s="124" t="s">
        <v>63</v>
      </c>
      <c r="F57" s="124"/>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3">
      <c r="A58" s="5" t="s">
        <v>527</v>
      </c>
      <c r="B58" s="7" t="str">
        <f t="shared" ref="B58:B60" si="5">IF(TRIM(D58)="","",D58)</f>
        <v/>
      </c>
      <c r="C58" s="70" t="str">
        <f>ICD_code_label &amp; " 2"</f>
        <v>Código ICD 2</v>
      </c>
      <c r="D58" s="73"/>
      <c r="E58" s="124" t="s">
        <v>63</v>
      </c>
      <c r="F58" s="124"/>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3">
      <c r="A59" s="5" t="s">
        <v>528</v>
      </c>
      <c r="B59" s="7" t="str">
        <f t="shared" si="5"/>
        <v/>
      </c>
      <c r="C59" s="70" t="str">
        <f>ICD_code_label &amp; " 3"</f>
        <v>Código ICD 3</v>
      </c>
      <c r="D59" s="73"/>
      <c r="E59" s="124" t="s">
        <v>63</v>
      </c>
      <c r="F59" s="124"/>
      <c r="G59" s="22"/>
      <c r="H59" s="35"/>
      <c r="I59" s="30" t="str">
        <f>not_published_instr&amp;" "&amp;ICD_code_instr&amp;" "&amp;ICD_code_tinstr</f>
        <v>El campo no se publicará. Código de la Clasificación Internacional de Enfermedades (CIE). Hasta una precisión de un código de 4 caracteres.</v>
      </c>
    </row>
    <row r="60" spans="1:9" ht="28.95" customHeight="1" x14ac:dyDescent="0.3">
      <c r="A60" s="5" t="s">
        <v>532</v>
      </c>
      <c r="B60" s="15" t="str">
        <f t="shared" si="5"/>
        <v/>
      </c>
      <c r="C60" s="72" t="str">
        <f>ntsPreviousVersionExternalLink_label</f>
        <v>Enlace a la versión anterior del RNT fuera del sistema CE</v>
      </c>
      <c r="D60" s="131"/>
      <c r="E60" s="131"/>
      <c r="F60" s="131"/>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 ref="C21:G21"/>
    <mergeCell ref="C23:F23"/>
    <mergeCell ref="C28:F28"/>
    <mergeCell ref="C29:F29"/>
    <mergeCell ref="C30:G30"/>
    <mergeCell ref="C1:F1"/>
    <mergeCell ref="E8:F8"/>
    <mergeCell ref="D5:F5"/>
    <mergeCell ref="E2:F4"/>
    <mergeCell ref="D6:E6"/>
    <mergeCell ref="D7:F7"/>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s>
  <phoneticPr fontId="2" type="noConversion"/>
  <conditionalFormatting sqref="D5:F5 C18 D2:D4 D8">
    <cfRule type="containsBlanks" dxfId="25" priority="43">
      <formula>LEN(TRIM(C2))=0</formula>
    </cfRule>
  </conditionalFormatting>
  <conditionalFormatting sqref="C20">
    <cfRule type="containsBlanks" dxfId="24" priority="24">
      <formula>LEN(TRIM(C20))=0</formula>
    </cfRule>
  </conditionalFormatting>
  <conditionalFormatting sqref="C23">
    <cfRule type="containsBlanks" dxfId="23" priority="23">
      <formula>LEN(TRIM(C23))=0</formula>
    </cfRule>
  </conditionalFormatting>
  <conditionalFormatting sqref="C25">
    <cfRule type="containsBlanks" dxfId="22" priority="22">
      <formula>LEN(TRIM(C25))=0</formula>
    </cfRule>
  </conditionalFormatting>
  <conditionalFormatting sqref="C29">
    <cfRule type="containsBlanks" dxfId="21" priority="21">
      <formula>LEN(TRIM(C29))=0</formula>
    </cfRule>
  </conditionalFormatting>
  <conditionalFormatting sqref="C32">
    <cfRule type="containsBlanks" dxfId="20" priority="20">
      <formula>LEN(TRIM(C32))=0</formula>
    </cfRule>
  </conditionalFormatting>
  <conditionalFormatting sqref="C34">
    <cfRule type="containsBlanks" dxfId="19" priority="19">
      <formula>LEN(TRIM(C34))=0</formula>
    </cfRule>
  </conditionalFormatting>
  <conditionalFormatting sqref="C36">
    <cfRule type="containsBlanks" dxfId="18" priority="18">
      <formula>LEN(TRIM(C36))=0</formula>
    </cfRule>
  </conditionalFormatting>
  <conditionalFormatting sqref="C38">
    <cfRule type="containsBlanks" dxfId="17" priority="17">
      <formula>LEN(TRIM(C38))=0</formula>
    </cfRule>
  </conditionalFormatting>
  <conditionalFormatting sqref="E42">
    <cfRule type="containsBlanks" dxfId="16" priority="16">
      <formula>LEN(TRIM(E42))=0</formula>
    </cfRule>
  </conditionalFormatting>
  <conditionalFormatting sqref="D45:E45">
    <cfRule type="expression" dxfId="15" priority="15">
      <formula>$B$45=1</formula>
    </cfRule>
  </conditionalFormatting>
  <conditionalFormatting sqref="D44:E44">
    <cfRule type="expression" dxfId="14" priority="14">
      <formula>$B$44=1</formula>
    </cfRule>
  </conditionalFormatting>
  <conditionalFormatting sqref="D43:E43">
    <cfRule type="expression" dxfId="13" priority="13">
      <formula>$B$43=1</formula>
    </cfRule>
  </conditionalFormatting>
  <conditionalFormatting sqref="E40:F40">
    <cfRule type="containsBlanks" dxfId="12" priority="12">
      <formula>LEN(TRIM(E40))=0</formula>
    </cfRule>
  </conditionalFormatting>
  <conditionalFormatting sqref="C47:F47">
    <cfRule type="expression" dxfId="11" priority="11">
      <formula>AND(B47="",B45=1)</formula>
    </cfRule>
  </conditionalFormatting>
  <conditionalFormatting sqref="C45">
    <cfRule type="expression" dxfId="10" priority="10">
      <formula>AND(B47&lt;&gt;"",B45&lt;&gt;1)</formula>
    </cfRule>
  </conditionalFormatting>
  <conditionalFormatting sqref="D40">
    <cfRule type="expression" dxfId="9" priority="9">
      <formula>AND($G$40="*",$D$40="")</formula>
    </cfRule>
  </conditionalFormatting>
  <conditionalFormatting sqref="D41">
    <cfRule type="expression" dxfId="8" priority="7">
      <formula>AND($D$41="",$B$40=1)</formula>
    </cfRule>
  </conditionalFormatting>
  <conditionalFormatting sqref="D10:F10">
    <cfRule type="containsBlanks" dxfId="7" priority="1">
      <formula>LEN(TRIM(D10))=0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baseColWidth="10" defaultColWidth="9.109375" defaultRowHeight="14.4" x14ac:dyDescent="0.3"/>
  <cols>
    <col min="1" max="1" width="108.33203125" customWidth="1"/>
  </cols>
  <sheetData>
    <row r="1" spans="1:1" ht="23.4" x14ac:dyDescent="0.3">
      <c r="A1" s="36" t="str">
        <f>projectPurposes_label</f>
        <v>Finalidad del (de los) proyecto(s)</v>
      </c>
    </row>
    <row r="2" spans="1:1" ht="15" hidden="1" customHeight="1" x14ac:dyDescent="0.3">
      <c r="A2" s="33" t="s">
        <v>491</v>
      </c>
    </row>
    <row r="3" spans="1:1" x14ac:dyDescent="0.3">
      <c r="A3" s="8"/>
    </row>
    <row r="4" spans="1:1" x14ac:dyDescent="0.3">
      <c r="A4" s="8"/>
    </row>
    <row r="5" spans="1:1" x14ac:dyDescent="0.3">
      <c r="A5" s="8"/>
    </row>
    <row r="6" spans="1:1" x14ac:dyDescent="0.3">
      <c r="A6" s="8"/>
    </row>
    <row r="7" spans="1:1" x14ac:dyDescent="0.3">
      <c r="A7" s="8"/>
    </row>
    <row r="8" spans="1:1" x14ac:dyDescent="0.3">
      <c r="A8" s="8"/>
    </row>
    <row r="9" spans="1:1" x14ac:dyDescent="0.3">
      <c r="A9" s="8"/>
    </row>
    <row r="10" spans="1:1" x14ac:dyDescent="0.3">
      <c r="A10" s="8"/>
    </row>
    <row r="11" spans="1:1" x14ac:dyDescent="0.3">
      <c r="A11" s="8"/>
    </row>
    <row r="12" spans="1:1" x14ac:dyDescent="0.3">
      <c r="A12" s="8"/>
    </row>
    <row r="13" spans="1:1" x14ac:dyDescent="0.3">
      <c r="A13" s="8"/>
    </row>
    <row r="14" spans="1:1" x14ac:dyDescent="0.3">
      <c r="A14" s="8"/>
    </row>
    <row r="15" spans="1:1" x14ac:dyDescent="0.3">
      <c r="A15" s="8"/>
    </row>
    <row r="16" spans="1:1" x14ac:dyDescent="0.3">
      <c r="A16" s="8"/>
    </row>
    <row r="17" spans="1:1" x14ac:dyDescent="0.3">
      <c r="A17" s="8"/>
    </row>
    <row r="18" spans="1:1" x14ac:dyDescent="0.3">
      <c r="A18" s="8"/>
    </row>
    <row r="19" spans="1:1" x14ac:dyDescent="0.3">
      <c r="A19" s="8"/>
    </row>
    <row r="20" spans="1:1" x14ac:dyDescent="0.3">
      <c r="A20" s="8"/>
    </row>
    <row r="21" spans="1:1" x14ac:dyDescent="0.3">
      <c r="A21" s="8"/>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6"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A4" sqref="A4"/>
    </sheetView>
  </sheetViews>
  <sheetFormatPr baseColWidth="10" defaultColWidth="9" defaultRowHeight="14.4" x14ac:dyDescent="0.3"/>
  <cols>
    <col min="1" max="1" width="68" style="40" customWidth="1"/>
    <col min="2" max="2" width="16.5546875" style="40" customWidth="1"/>
    <col min="3" max="3" width="15" style="40" customWidth="1"/>
    <col min="4" max="4" width="14.5546875" style="9" customWidth="1"/>
    <col min="5" max="5" width="14.33203125" style="9" customWidth="1"/>
    <col min="6" max="6" width="18.33203125" style="9" hidden="1" customWidth="1"/>
    <col min="7" max="7" width="32.88671875" style="34" customWidth="1"/>
    <col min="8" max="8" width="54.33203125" style="9" customWidth="1"/>
    <col min="9" max="16384" width="9" style="9"/>
  </cols>
  <sheetData>
    <row r="1" spans="1:8" ht="29.25" customHeight="1" thickBot="1" x14ac:dyDescent="0.5">
      <c r="A1" s="36" t="str">
        <f>expectedHarms_label</f>
        <v>Daños previstos</v>
      </c>
      <c r="B1" s="153" t="str">
        <f>numbers_per_severity_label</f>
        <v>Cifras estimadas, por nivel de severidad</v>
      </c>
      <c r="C1" s="153"/>
      <c r="D1" s="153"/>
      <c r="E1" s="153"/>
      <c r="F1" s="71"/>
      <c r="G1" s="37"/>
    </row>
    <row r="2" spans="1:8" ht="75" customHeight="1" thickBot="1" x14ac:dyDescent="0.35">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3">
      <c r="A3" s="33" t="s">
        <v>179</v>
      </c>
      <c r="B3" s="39" t="s">
        <v>180</v>
      </c>
      <c r="C3" s="39" t="s">
        <v>181</v>
      </c>
      <c r="D3" s="39" t="s">
        <v>182</v>
      </c>
      <c r="E3" s="39" t="s">
        <v>183</v>
      </c>
      <c r="F3" s="39" t="s">
        <v>546</v>
      </c>
    </row>
    <row r="4" spans="1:8" x14ac:dyDescent="0.3">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3">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3">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3">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3">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3">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3">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5" priority="3"/>
  </conditionalFormatting>
  <conditionalFormatting sqref="G4:G42">
    <cfRule type="notContainsBlanks" dxfId="4" priority="2">
      <formula>LEN(TRIM(G4))&gt;0</formula>
    </cfRule>
  </conditionalFormatting>
  <conditionalFormatting sqref="H4:H42">
    <cfRule type="notContainsBlanks" dxfId="3" priority="1">
      <formula>LEN(TRIM(H4))&gt;0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workbookViewId="0">
      <selection activeCell="A4" sqref="A4"/>
    </sheetView>
  </sheetViews>
  <sheetFormatPr baseColWidth="10" defaultColWidth="9" defaultRowHeight="14.4" x14ac:dyDescent="0.3"/>
  <cols>
    <col min="1" max="1" width="67.44140625" style="9" customWidth="1"/>
    <col min="2" max="4" width="20.6640625" style="9" customWidth="1"/>
    <col min="5" max="5" width="37.88671875" style="9" customWidth="1"/>
    <col min="6" max="6" width="65.33203125" style="9" customWidth="1"/>
    <col min="7" max="16384" width="9" style="9"/>
  </cols>
  <sheetData>
    <row r="1" spans="1:6" ht="43.5" customHeight="1" x14ac:dyDescent="0.45">
      <c r="A1" s="110" t="str">
        <f>fateList_label</f>
        <v>Destino de los animales mantenidos vivos</v>
      </c>
      <c r="B1" s="154" t="str">
        <f>numbers_per_fate_label</f>
        <v>Número estimado de animales que deben reutilizarse, ser devueltos al hábitat o al sistema de cría o ser realojados</v>
      </c>
      <c r="C1" s="154"/>
      <c r="D1" s="154"/>
      <c r="E1" s="37"/>
    </row>
    <row r="2" spans="1:6" ht="44.25" customHeight="1" thickBot="1" x14ac:dyDescent="0.35">
      <c r="A2" s="38" t="str">
        <f>species_label</f>
        <v>Especie</v>
      </c>
      <c r="B2" s="109" t="str">
        <f>reused_label</f>
        <v>Reutilización</v>
      </c>
      <c r="C2" s="109" t="str">
        <f>returned_label</f>
        <v>Devuelto</v>
      </c>
      <c r="D2" s="109" t="str">
        <f>rehomed_label</f>
        <v>Realojado</v>
      </c>
    </row>
    <row r="3" spans="1:6" ht="15.45" hidden="1" customHeight="1" x14ac:dyDescent="0.3">
      <c r="A3" s="9" t="s">
        <v>179</v>
      </c>
      <c r="B3" s="9" t="s">
        <v>315</v>
      </c>
      <c r="C3" s="9" t="s">
        <v>316</v>
      </c>
      <c r="D3" s="9" t="s">
        <v>317</v>
      </c>
    </row>
    <row r="4" spans="1:6" x14ac:dyDescent="0.3">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3">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3">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3">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3">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3">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3">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3">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3">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2" priority="3"/>
  </conditionalFormatting>
  <conditionalFormatting sqref="E4:E42">
    <cfRule type="notContainsBlanks" dxfId="1" priority="2">
      <formula>LEN(TRIM(E4))&gt;0</formula>
    </cfRule>
  </conditionalFormatting>
  <conditionalFormatting sqref="F4:F42">
    <cfRule type="notContainsBlanks" dxfId="0" priority="1">
      <formula>LEN(TRIM(F4))&gt;0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F9D-41FE-4B16-B6C7-B05DA93ACAA1}">
  <dimension ref="A1:A20"/>
  <sheetViews>
    <sheetView tabSelected="1" workbookViewId="0">
      <selection activeCell="A4" sqref="A4:XFD4"/>
    </sheetView>
  </sheetViews>
  <sheetFormatPr baseColWidth="10" defaultRowHeight="14.4" x14ac:dyDescent="0.3"/>
  <cols>
    <col min="1" max="1" width="200.77734375" style="112" customWidth="1"/>
  </cols>
  <sheetData>
    <row r="1" spans="1:1" ht="29.4" customHeight="1" x14ac:dyDescent="0.3">
      <c r="A1" s="117" t="s">
        <v>5001</v>
      </c>
    </row>
    <row r="2" spans="1:1" ht="30" customHeight="1" x14ac:dyDescent="0.3">
      <c r="A2" s="113" t="s">
        <v>4986</v>
      </c>
    </row>
    <row r="3" spans="1:1" ht="30" customHeight="1" x14ac:dyDescent="0.3">
      <c r="A3" s="113" t="s">
        <v>5002</v>
      </c>
    </row>
    <row r="4" spans="1:1" ht="30" customHeight="1" x14ac:dyDescent="0.3">
      <c r="A4" s="113" t="s">
        <v>4984</v>
      </c>
    </row>
    <row r="5" spans="1:1" ht="30" customHeight="1" x14ac:dyDescent="0.3">
      <c r="A5" s="113" t="s">
        <v>4985</v>
      </c>
    </row>
    <row r="6" spans="1:1" ht="30" customHeight="1" x14ac:dyDescent="0.3">
      <c r="A6" s="113" t="s">
        <v>4987</v>
      </c>
    </row>
    <row r="7" spans="1:1" ht="30" customHeight="1" x14ac:dyDescent="0.3">
      <c r="A7" s="113" t="s">
        <v>4988</v>
      </c>
    </row>
    <row r="8" spans="1:1" ht="30" customHeight="1" x14ac:dyDescent="0.3">
      <c r="A8" s="113" t="s">
        <v>4989</v>
      </c>
    </row>
    <row r="9" spans="1:1" ht="30" customHeight="1" x14ac:dyDescent="0.3">
      <c r="A9" s="113" t="s">
        <v>4990</v>
      </c>
    </row>
    <row r="10" spans="1:1" ht="30" customHeight="1" x14ac:dyDescent="0.3">
      <c r="A10" s="113" t="s">
        <v>4969</v>
      </c>
    </row>
    <row r="11" spans="1:1" ht="30" customHeight="1" x14ac:dyDescent="0.3">
      <c r="A11" s="114" t="s">
        <v>4991</v>
      </c>
    </row>
    <row r="12" spans="1:1" ht="30" customHeight="1" x14ac:dyDescent="0.3">
      <c r="A12" s="114" t="s">
        <v>4992</v>
      </c>
    </row>
    <row r="13" spans="1:1" ht="30" customHeight="1" x14ac:dyDescent="0.3">
      <c r="A13" s="114" t="s">
        <v>4993</v>
      </c>
    </row>
    <row r="14" spans="1:1" ht="30" customHeight="1" x14ac:dyDescent="0.3">
      <c r="A14" s="113" t="s">
        <v>4994</v>
      </c>
    </row>
    <row r="15" spans="1:1" ht="30" customHeight="1" x14ac:dyDescent="0.3">
      <c r="A15" s="113" t="s">
        <v>4995</v>
      </c>
    </row>
    <row r="16" spans="1:1" ht="30" customHeight="1" x14ac:dyDescent="0.3">
      <c r="A16" s="113" t="s">
        <v>4996</v>
      </c>
    </row>
    <row r="17" spans="1:1" ht="30" customHeight="1" x14ac:dyDescent="0.3">
      <c r="A17" s="115" t="s">
        <v>4997</v>
      </c>
    </row>
    <row r="18" spans="1:1" ht="30" customHeight="1" x14ac:dyDescent="0.3">
      <c r="A18" s="115" t="s">
        <v>4998</v>
      </c>
    </row>
    <row r="19" spans="1:1" ht="30" customHeight="1" x14ac:dyDescent="0.3">
      <c r="A19" s="116" t="s">
        <v>4999</v>
      </c>
    </row>
    <row r="20" spans="1:1" ht="30" customHeight="1" x14ac:dyDescent="0.3">
      <c r="A20" s="113" t="s">
        <v>5000</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workbookViewId="0">
      <selection sqref="A1:XFD1048576"/>
    </sheetView>
  </sheetViews>
  <sheetFormatPr baseColWidth="10" defaultColWidth="9" defaultRowHeight="14.4" x14ac:dyDescent="0.3"/>
  <cols>
    <col min="1" max="1" width="26.33203125" style="9" customWidth="1"/>
    <col min="2" max="2" width="26.6640625" style="9" customWidth="1"/>
    <col min="3" max="3" width="98.44140625" style="9" customWidth="1"/>
    <col min="4" max="4" width="9.33203125" style="9" customWidth="1"/>
    <col min="5" max="5" width="8.6640625" style="9" customWidth="1"/>
    <col min="6" max="6" width="8.5546875" style="9" customWidth="1"/>
    <col min="7" max="7" width="8.44140625" style="9" customWidth="1"/>
    <col min="8" max="10" width="9" style="9"/>
    <col min="11" max="11" width="15" style="9" customWidth="1"/>
    <col min="12" max="16384" width="9" style="9"/>
  </cols>
  <sheetData>
    <row r="1" spans="1:28" ht="15" thickBot="1" x14ac:dyDescent="0.35"/>
    <row r="2" spans="1:28" s="53" customFormat="1" ht="15" thickBot="1" x14ac:dyDescent="0.35">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x14ac:dyDescent="0.35">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3">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35">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35">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35">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35"/>
    <row r="62" spans="1:28" s="53" customFormat="1" x14ac:dyDescent="0.3">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35">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35">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3">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3">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3">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3">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3">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3">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3">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3">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3">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3">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3">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3">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3">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3">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3">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3">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3">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3">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3">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3">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3">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3">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3">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3">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3">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3">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3">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3">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3">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3">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3">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3">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3">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3">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3">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3">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3">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3">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x14ac:dyDescent="0.35">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x14ac:dyDescent="0.35"/>
    <row r="110" spans="1:29" x14ac:dyDescent="0.3">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3">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3">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3">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3">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3">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3">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3">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3">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3">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3">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3">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3">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3">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3">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3">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3">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3">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3">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3">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3">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3">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3">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3">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3">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3">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3">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3">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3">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3">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3">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3">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3">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3">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3">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3">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3">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3">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3">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3">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3">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3">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3">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3">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3">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3">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3">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3">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3">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3">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3">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3">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3">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3">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3">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3">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3">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3">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3">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3">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3">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3">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3">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3">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3">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3">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3">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3">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3">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3">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3">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3">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3">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3">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3">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3">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3">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3">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3">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3">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3">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3">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3">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3">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3">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3">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3">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3">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3">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3">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3">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3">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3">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3">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3">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3">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3">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3">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3">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3">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3">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3">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3">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3">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3">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3">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35">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baseColWidth="10" defaultColWidth="9" defaultRowHeight="14.4" x14ac:dyDescent="0.3"/>
  <cols>
    <col min="1" max="1" width="22.88671875" style="3" customWidth="1"/>
    <col min="2" max="2" width="26.33203125" style="3" customWidth="1"/>
    <col min="3" max="3" width="35.109375" style="3" customWidth="1"/>
    <col min="4" max="4" width="24.88671875" style="9" customWidth="1"/>
    <col min="5" max="16384" width="9" style="9"/>
  </cols>
  <sheetData>
    <row r="1" spans="1:31" ht="15" thickBot="1" x14ac:dyDescent="0.35"/>
    <row r="2" spans="1:31" ht="15" thickBot="1" x14ac:dyDescent="0.35">
      <c r="A2" s="27" t="s">
        <v>12</v>
      </c>
      <c r="B2" s="95" t="str">
        <f>IF(language="","en",language)</f>
        <v>es</v>
      </c>
    </row>
    <row r="3" spans="1:31" ht="15" thickBot="1" x14ac:dyDescent="0.35">
      <c r="A3" s="27" t="s">
        <v>15</v>
      </c>
      <c r="B3" s="96" t="str">
        <f>yes</f>
        <v>sí [1]</v>
      </c>
      <c r="C3" s="97" t="str">
        <f>no</f>
        <v>no [0]</v>
      </c>
    </row>
    <row r="4" spans="1:31" ht="15" thickBot="1" x14ac:dyDescent="0.35">
      <c r="A4" s="27" t="s">
        <v>14</v>
      </c>
      <c r="B4" s="96" t="str">
        <f>yes</f>
        <v>sí [1]</v>
      </c>
      <c r="C4" s="98" t="s">
        <v>6</v>
      </c>
    </row>
    <row r="5" spans="1:31" ht="15" thickBot="1" x14ac:dyDescent="0.35">
      <c r="A5" s="27" t="s">
        <v>391</v>
      </c>
      <c r="B5" s="95">
        <v>1</v>
      </c>
      <c r="C5" s="99"/>
    </row>
    <row r="6" spans="1:31" ht="15" thickBot="1" x14ac:dyDescent="0.35">
      <c r="A6" s="27" t="s">
        <v>174</v>
      </c>
      <c r="B6" s="95" t="str">
        <f>IF(NTS!B2="","",IF(VLOOKUP(NTS!B2,A11:B38,2)="yes","*",""))</f>
        <v/>
      </c>
      <c r="C6" s="99"/>
    </row>
    <row r="7" spans="1:31" ht="15" thickBot="1" x14ac:dyDescent="0.35">
      <c r="A7" s="27" t="s">
        <v>393</v>
      </c>
      <c r="B7" s="95" t="str">
        <f>IF(NTS!B2="","",IF(VLOOKUP(NTS!B2,A11:C38,3)="yes","*",""))</f>
        <v/>
      </c>
      <c r="C7" s="99"/>
    </row>
    <row r="8" spans="1:31" ht="15" thickBot="1" x14ac:dyDescent="0.35">
      <c r="A8" s="27" t="s">
        <v>398</v>
      </c>
      <c r="B8" s="95" t="str">
        <f>IF(NTS!B2="","",IF(VLOOKUP(NTS!B2,A11:D38,4)="yes","*",""))</f>
        <v/>
      </c>
      <c r="C8" s="99"/>
    </row>
    <row r="9" spans="1:31" x14ac:dyDescent="0.3">
      <c r="A9" s="5"/>
      <c r="B9" s="100"/>
      <c r="C9" s="99"/>
    </row>
    <row r="10" spans="1:31" ht="15" thickBot="1" x14ac:dyDescent="0.35">
      <c r="A10" s="27" t="s">
        <v>172</v>
      </c>
      <c r="B10" s="100" t="s">
        <v>173</v>
      </c>
      <c r="C10" s="99" t="s">
        <v>392</v>
      </c>
      <c r="D10" s="9" t="s">
        <v>397</v>
      </c>
    </row>
    <row r="11" spans="1:31" x14ac:dyDescent="0.3">
      <c r="A11" s="53" t="s">
        <v>35</v>
      </c>
      <c r="B11" s="101" t="s">
        <v>4</v>
      </c>
      <c r="C11" s="102"/>
      <c r="D11" s="103"/>
    </row>
    <row r="12" spans="1:31" x14ac:dyDescent="0.3">
      <c r="A12" s="53" t="s">
        <v>36</v>
      </c>
      <c r="B12" s="104" t="s">
        <v>4</v>
      </c>
      <c r="C12" s="99"/>
      <c r="D12" s="87"/>
    </row>
    <row r="13" spans="1:31" x14ac:dyDescent="0.3">
      <c r="A13" s="53" t="s">
        <v>37</v>
      </c>
      <c r="B13" s="104" t="s">
        <v>4</v>
      </c>
      <c r="C13" s="99"/>
      <c r="D13" s="87"/>
    </row>
    <row r="14" spans="1:31" x14ac:dyDescent="0.3">
      <c r="A14" s="53" t="s">
        <v>38</v>
      </c>
      <c r="B14" s="104" t="s">
        <v>4</v>
      </c>
      <c r="C14" s="99"/>
      <c r="D14" s="87"/>
    </row>
    <row r="15" spans="1:31" x14ac:dyDescent="0.3">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
      <c r="A16" s="53" t="s">
        <v>40</v>
      </c>
      <c r="B16" s="104"/>
      <c r="C16" s="100"/>
      <c r="D16" s="87"/>
    </row>
    <row r="17" spans="1:4" x14ac:dyDescent="0.3">
      <c r="A17" s="53" t="s">
        <v>41</v>
      </c>
      <c r="B17" s="104" t="s">
        <v>4</v>
      </c>
      <c r="C17" s="100"/>
      <c r="D17" s="87"/>
    </row>
    <row r="18" spans="1:4" x14ac:dyDescent="0.3">
      <c r="A18" s="53" t="s">
        <v>42</v>
      </c>
      <c r="B18" s="104"/>
      <c r="C18" s="100"/>
      <c r="D18" s="87"/>
    </row>
    <row r="19" spans="1:4" x14ac:dyDescent="0.3">
      <c r="A19" s="53" t="s">
        <v>43</v>
      </c>
      <c r="B19" s="104" t="s">
        <v>4</v>
      </c>
      <c r="C19" s="100"/>
      <c r="D19" s="87"/>
    </row>
    <row r="20" spans="1:4" x14ac:dyDescent="0.3">
      <c r="A20" s="53" t="s">
        <v>44</v>
      </c>
      <c r="B20" s="104"/>
      <c r="C20" s="100"/>
      <c r="D20" s="87"/>
    </row>
    <row r="21" spans="1:4" x14ac:dyDescent="0.3">
      <c r="A21" s="53" t="s">
        <v>45</v>
      </c>
      <c r="B21" s="104" t="s">
        <v>4</v>
      </c>
      <c r="C21" s="100"/>
      <c r="D21" s="87"/>
    </row>
    <row r="22" spans="1:4" x14ac:dyDescent="0.3">
      <c r="A22" s="53" t="s">
        <v>46</v>
      </c>
      <c r="B22" s="104"/>
      <c r="C22" s="100"/>
      <c r="D22" s="87"/>
    </row>
    <row r="23" spans="1:4" x14ac:dyDescent="0.3">
      <c r="A23" s="53" t="s">
        <v>47</v>
      </c>
      <c r="B23" s="104" t="s">
        <v>4</v>
      </c>
      <c r="C23" s="100"/>
      <c r="D23" s="87"/>
    </row>
    <row r="24" spans="1:4" x14ac:dyDescent="0.3">
      <c r="A24" s="53" t="s">
        <v>48</v>
      </c>
      <c r="B24" s="104"/>
      <c r="C24" s="100"/>
      <c r="D24" s="87"/>
    </row>
    <row r="25" spans="1:4" x14ac:dyDescent="0.3">
      <c r="A25" s="53" t="s">
        <v>49</v>
      </c>
      <c r="B25" s="104"/>
      <c r="C25" s="100"/>
      <c r="D25" s="87"/>
    </row>
    <row r="26" spans="1:4" x14ac:dyDescent="0.3">
      <c r="A26" s="53" t="s">
        <v>50</v>
      </c>
      <c r="B26" s="104"/>
      <c r="C26" s="100"/>
      <c r="D26" s="87"/>
    </row>
    <row r="27" spans="1:4" x14ac:dyDescent="0.3">
      <c r="A27" s="53" t="s">
        <v>51</v>
      </c>
      <c r="B27" s="104" t="s">
        <v>4</v>
      </c>
      <c r="C27" s="100"/>
      <c r="D27" s="87"/>
    </row>
    <row r="28" spans="1:4" x14ac:dyDescent="0.3">
      <c r="A28" s="53" t="s">
        <v>52</v>
      </c>
      <c r="B28" s="104"/>
      <c r="C28" s="100"/>
      <c r="D28" s="87"/>
    </row>
    <row r="29" spans="1:4" x14ac:dyDescent="0.3">
      <c r="A29" s="53" t="s">
        <v>53</v>
      </c>
      <c r="B29" s="104"/>
      <c r="C29" s="100"/>
      <c r="D29" s="87"/>
    </row>
    <row r="30" spans="1:4" x14ac:dyDescent="0.3">
      <c r="A30" s="53" t="s">
        <v>54</v>
      </c>
      <c r="B30" s="104" t="s">
        <v>4</v>
      </c>
      <c r="C30" s="100"/>
      <c r="D30" s="87"/>
    </row>
    <row r="31" spans="1:4" x14ac:dyDescent="0.3">
      <c r="A31" s="53" t="s">
        <v>55</v>
      </c>
      <c r="B31" s="104" t="s">
        <v>4</v>
      </c>
      <c r="C31" s="100"/>
      <c r="D31" s="87"/>
    </row>
    <row r="32" spans="1:4" x14ac:dyDescent="0.3">
      <c r="A32" s="53" t="s">
        <v>56</v>
      </c>
      <c r="B32" s="104" t="s">
        <v>4</v>
      </c>
      <c r="C32" s="100"/>
      <c r="D32" s="87"/>
    </row>
    <row r="33" spans="1:4" x14ac:dyDescent="0.3">
      <c r="A33" s="53" t="s">
        <v>57</v>
      </c>
      <c r="B33" s="104" t="s">
        <v>4</v>
      </c>
      <c r="C33" s="100"/>
      <c r="D33" s="87"/>
    </row>
    <row r="34" spans="1:4" x14ac:dyDescent="0.3">
      <c r="A34" s="53" t="s">
        <v>58</v>
      </c>
      <c r="B34" s="104" t="s">
        <v>4</v>
      </c>
      <c r="C34" s="100"/>
      <c r="D34" s="87"/>
    </row>
    <row r="35" spans="1:4" x14ac:dyDescent="0.3">
      <c r="A35" s="53" t="s">
        <v>59</v>
      </c>
      <c r="B35" s="104" t="s">
        <v>4</v>
      </c>
      <c r="C35" s="100"/>
      <c r="D35" s="87"/>
    </row>
    <row r="36" spans="1:4" x14ac:dyDescent="0.3">
      <c r="A36" s="53" t="s">
        <v>60</v>
      </c>
      <c r="B36" s="104" t="s">
        <v>4</v>
      </c>
      <c r="C36" s="100"/>
      <c r="D36" s="87"/>
    </row>
    <row r="37" spans="1:4" x14ac:dyDescent="0.3">
      <c r="A37" s="53" t="s">
        <v>61</v>
      </c>
      <c r="B37" s="104" t="s">
        <v>4</v>
      </c>
      <c r="C37" s="100"/>
      <c r="D37" s="87"/>
    </row>
    <row r="38" spans="1:4" ht="15" thickBot="1" x14ac:dyDescent="0.35">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140</vt:i4>
      </vt:variant>
    </vt:vector>
  </HeadingPairs>
  <TitlesOfParts>
    <vt:vector size="148" baseType="lpstr">
      <vt:lpstr>Instrucciones</vt:lpstr>
      <vt:lpstr>NTS</vt:lpstr>
      <vt:lpstr>Purpose of the project</vt:lpstr>
      <vt:lpstr>Expected harms</vt:lpstr>
      <vt:lpstr>Fate of animals kept alive</vt:lpstr>
      <vt:lpstr>Evaluación OH</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Animalaria</cp:lastModifiedBy>
  <dcterms:created xsi:type="dcterms:W3CDTF">2020-03-26T19:58:53Z</dcterms:created>
  <dcterms:modified xsi:type="dcterms:W3CDTF">2021-10-28T05:47:27Z</dcterms:modified>
</cp:coreProperties>
</file>